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1500 GB\Data\Data\office1997\Sport\Veldrijden\"/>
    </mc:Choice>
  </mc:AlternateContent>
  <xr:revisionPtr revIDLastSave="0" documentId="12_ncr:500000_{593EB492-D3BD-4D75-8AC1-D1D10218F5C1}" xr6:coauthVersionLast="31" xr6:coauthVersionMax="31" xr10:uidLastSave="{00000000-0000-0000-0000-000000000000}"/>
  <bookViews>
    <workbookView xWindow="0" yWindow="0" windowWidth="19200" windowHeight="7640" activeTab="3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3 okt" sheetId="8" r:id="rId5"/>
    <sheet name="20 okt" sheetId="24" r:id="rId6"/>
    <sheet name="27 okt" sheetId="25" r:id="rId7"/>
    <sheet name="3 nov" sheetId="26" r:id="rId8"/>
    <sheet name="10 nov" sheetId="27" r:id="rId9"/>
    <sheet name="17 nov" sheetId="28" r:id="rId10"/>
    <sheet name="24 nov" sheetId="29" r:id="rId11"/>
    <sheet name="1 dec" sheetId="30" r:id="rId12"/>
    <sheet name=" 8 dec" sheetId="31" r:id="rId13"/>
    <sheet name="15 dec" sheetId="32" r:id="rId14"/>
    <sheet name="22 dec" sheetId="33" r:id="rId15"/>
  </sheets>
  <definedNames>
    <definedName name="_xlnm.Print_Area" localSheetId="2">'B '!$B:$R</definedName>
  </definedNames>
  <calcPr calcId="162913"/>
</workbook>
</file>

<file path=xl/calcChain.xml><?xml version="1.0" encoding="utf-8"?>
<calcChain xmlns="http://schemas.openxmlformats.org/spreadsheetml/2006/main">
  <c r="B4" i="10" l="1"/>
  <c r="B4" i="7"/>
  <c r="H29" i="7"/>
  <c r="G29" i="7"/>
  <c r="F29" i="7"/>
  <c r="B7" i="7"/>
  <c r="H64" i="7"/>
  <c r="G64" i="7"/>
  <c r="F64" i="7"/>
  <c r="H63" i="7"/>
  <c r="G63" i="7"/>
  <c r="F63" i="7"/>
  <c r="H62" i="7"/>
  <c r="G62" i="7"/>
  <c r="F62" i="7"/>
  <c r="H39" i="7"/>
  <c r="H36" i="7"/>
  <c r="B6" i="7"/>
  <c r="H22" i="7" l="1"/>
  <c r="H48" i="7"/>
  <c r="H45" i="7"/>
  <c r="B57" i="7"/>
  <c r="B56" i="7"/>
  <c r="B55" i="7"/>
  <c r="H52" i="7" l="1"/>
  <c r="H32" i="7"/>
  <c r="H44" i="7"/>
  <c r="B47" i="7"/>
  <c r="B42" i="7"/>
  <c r="H53" i="7"/>
  <c r="G53" i="7"/>
  <c r="F53" i="7"/>
  <c r="B21" i="7"/>
  <c r="H46" i="7"/>
  <c r="G46" i="7"/>
  <c r="F46" i="7"/>
  <c r="B15" i="7"/>
  <c r="H41" i="7"/>
  <c r="G41" i="7"/>
  <c r="F41" i="7"/>
  <c r="B8" i="7"/>
  <c r="H30" i="7"/>
  <c r="G30" i="7"/>
  <c r="F30" i="7"/>
  <c r="B28" i="7"/>
  <c r="H42" i="7"/>
  <c r="G42" i="7"/>
  <c r="F42" i="7"/>
  <c r="B24" i="7"/>
  <c r="H33" i="7"/>
  <c r="G33" i="7"/>
  <c r="F33" i="7"/>
  <c r="B29" i="7"/>
  <c r="E29" i="7" s="1"/>
  <c r="B4" i="12" l="1"/>
  <c r="H5" i="12" l="1"/>
  <c r="H54" i="7" l="1"/>
  <c r="B16" i="10"/>
  <c r="B15" i="10"/>
  <c r="B10" i="10"/>
  <c r="B9" i="10" l="1"/>
  <c r="G31" i="10"/>
  <c r="F31" i="10"/>
  <c r="G30" i="10"/>
  <c r="F30" i="10"/>
  <c r="G26" i="10"/>
  <c r="F26" i="10"/>
  <c r="G20" i="10"/>
  <c r="F20" i="10"/>
  <c r="G19" i="10"/>
  <c r="F19" i="10"/>
  <c r="G41" i="10"/>
  <c r="F41" i="10"/>
  <c r="G40" i="10"/>
  <c r="F40" i="10"/>
  <c r="G39" i="10"/>
  <c r="F39" i="10"/>
  <c r="G18" i="10"/>
  <c r="F18" i="10"/>
  <c r="G38" i="10"/>
  <c r="F38" i="10"/>
  <c r="G37" i="10"/>
  <c r="F37" i="10"/>
  <c r="G36" i="10"/>
  <c r="F36" i="10"/>
  <c r="G35" i="10"/>
  <c r="F35" i="10"/>
  <c r="G34" i="10"/>
  <c r="F34" i="10"/>
  <c r="G23" i="10"/>
  <c r="F23" i="10"/>
  <c r="G28" i="10"/>
  <c r="F28" i="10"/>
  <c r="G27" i="10"/>
  <c r="F27" i="10"/>
  <c r="G33" i="10"/>
  <c r="F33" i="10"/>
  <c r="G21" i="10"/>
  <c r="F21" i="10"/>
  <c r="G15" i="10"/>
  <c r="F15" i="10"/>
  <c r="G17" i="10"/>
  <c r="F17" i="10"/>
  <c r="G32" i="10"/>
  <c r="F32" i="10"/>
  <c r="G22" i="10"/>
  <c r="F22" i="10"/>
  <c r="G24" i="10"/>
  <c r="F24" i="10"/>
  <c r="G25" i="10"/>
  <c r="F25" i="10"/>
  <c r="G29" i="10"/>
  <c r="F29" i="10"/>
  <c r="G13" i="10"/>
  <c r="F13" i="10"/>
  <c r="G8" i="10"/>
  <c r="F8" i="10"/>
  <c r="G11" i="10"/>
  <c r="F11" i="10"/>
  <c r="G16" i="10"/>
  <c r="F16" i="10"/>
  <c r="G14" i="10"/>
  <c r="F14" i="10"/>
  <c r="G7" i="10"/>
  <c r="F7" i="10"/>
  <c r="G12" i="10"/>
  <c r="F12" i="10"/>
  <c r="G6" i="10"/>
  <c r="F6" i="10"/>
  <c r="G10" i="10"/>
  <c r="F10" i="10"/>
  <c r="G4" i="10"/>
  <c r="F4" i="10"/>
  <c r="G9" i="10"/>
  <c r="F9" i="10"/>
  <c r="G5" i="10"/>
  <c r="F5" i="10"/>
  <c r="G23" i="12"/>
  <c r="F23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16" i="12"/>
  <c r="F16" i="12"/>
  <c r="G22" i="12"/>
  <c r="F22" i="12"/>
  <c r="G19" i="12"/>
  <c r="F19" i="12"/>
  <c r="G21" i="12"/>
  <c r="F21" i="12"/>
  <c r="G13" i="12"/>
  <c r="F13" i="12"/>
  <c r="G6" i="12"/>
  <c r="F6" i="12"/>
  <c r="G17" i="12"/>
  <c r="F17" i="12"/>
  <c r="G20" i="12"/>
  <c r="F20" i="12"/>
  <c r="G15" i="12"/>
  <c r="F15" i="12"/>
  <c r="G12" i="12"/>
  <c r="F12" i="12"/>
  <c r="G8" i="12"/>
  <c r="F8" i="12"/>
  <c r="G10" i="12"/>
  <c r="F10" i="12"/>
  <c r="G11" i="12"/>
  <c r="F11" i="12"/>
  <c r="G9" i="12"/>
  <c r="F9" i="12"/>
  <c r="G18" i="12"/>
  <c r="F18" i="12"/>
  <c r="G7" i="12"/>
  <c r="F7" i="12"/>
  <c r="G14" i="12"/>
  <c r="F14" i="12"/>
  <c r="G4" i="12"/>
  <c r="F4" i="12"/>
  <c r="G5" i="12"/>
  <c r="F5" i="12"/>
  <c r="H4" i="7"/>
  <c r="G61" i="7"/>
  <c r="F61" i="7"/>
  <c r="G60" i="7"/>
  <c r="F60" i="7"/>
  <c r="G59" i="7"/>
  <c r="F59" i="7"/>
  <c r="G58" i="7"/>
  <c r="F58" i="7"/>
  <c r="G56" i="7"/>
  <c r="F56" i="7"/>
  <c r="G57" i="7"/>
  <c r="F57" i="7"/>
  <c r="G55" i="7"/>
  <c r="F55" i="7"/>
  <c r="G31" i="7"/>
  <c r="F31" i="7"/>
  <c r="G47" i="7"/>
  <c r="F47" i="7"/>
  <c r="G40" i="7"/>
  <c r="F40" i="7"/>
  <c r="G44" i="7"/>
  <c r="F44" i="7"/>
  <c r="G43" i="7"/>
  <c r="F43" i="7"/>
  <c r="G25" i="7"/>
  <c r="F25" i="7"/>
  <c r="G37" i="7"/>
  <c r="F37" i="7"/>
  <c r="G16" i="7"/>
  <c r="F16" i="7"/>
  <c r="G51" i="7"/>
  <c r="F51" i="7"/>
  <c r="G27" i="7"/>
  <c r="F27" i="7"/>
  <c r="G8" i="7"/>
  <c r="F8" i="7"/>
  <c r="G34" i="7"/>
  <c r="F34" i="7"/>
  <c r="G21" i="7"/>
  <c r="F21" i="7"/>
  <c r="G35" i="7"/>
  <c r="F35" i="7"/>
  <c r="G18" i="7"/>
  <c r="F18" i="7"/>
  <c r="G49" i="7"/>
  <c r="F49" i="7"/>
  <c r="G14" i="7"/>
  <c r="F14" i="7"/>
  <c r="G7" i="7"/>
  <c r="F7" i="7"/>
  <c r="G23" i="7"/>
  <c r="F23" i="7"/>
  <c r="G13" i="7"/>
  <c r="F13" i="7"/>
  <c r="G38" i="7"/>
  <c r="F38" i="7"/>
  <c r="G17" i="7"/>
  <c r="F17" i="7"/>
  <c r="G9" i="7"/>
  <c r="F9" i="7"/>
  <c r="G28" i="7"/>
  <c r="F28" i="7"/>
  <c r="G19" i="7"/>
  <c r="F19" i="7"/>
  <c r="G50" i="7"/>
  <c r="F50" i="7"/>
  <c r="G11" i="7"/>
  <c r="F11" i="7"/>
  <c r="G10" i="7"/>
  <c r="F10" i="7"/>
  <c r="G5" i="7"/>
  <c r="F5" i="7"/>
  <c r="G6" i="7"/>
  <c r="F6" i="7"/>
  <c r="G24" i="7"/>
  <c r="F24" i="7"/>
  <c r="G15" i="7"/>
  <c r="F15" i="7"/>
  <c r="G12" i="7"/>
  <c r="F12" i="7"/>
  <c r="G20" i="7"/>
  <c r="F20" i="7"/>
  <c r="G4" i="7"/>
  <c r="F4" i="7"/>
  <c r="G26" i="7"/>
  <c r="F26" i="7"/>
  <c r="H16" i="10"/>
  <c r="I2" i="7" l="1"/>
  <c r="H26" i="7"/>
  <c r="H20" i="7"/>
  <c r="H12" i="7"/>
  <c r="H15" i="7"/>
  <c r="H24" i="7"/>
  <c r="H6" i="7"/>
  <c r="H5" i="7"/>
  <c r="H10" i="7"/>
  <c r="H11" i="7"/>
  <c r="H50" i="7"/>
  <c r="H19" i="7"/>
  <c r="H28" i="7"/>
  <c r="H9" i="7"/>
  <c r="H17" i="7"/>
  <c r="H38" i="7"/>
  <c r="H13" i="7"/>
  <c r="H23" i="7"/>
  <c r="H7" i="7"/>
  <c r="H14" i="7"/>
  <c r="H49" i="7"/>
  <c r="H18" i="7"/>
  <c r="H35" i="7"/>
  <c r="H21" i="7"/>
  <c r="H34" i="7"/>
  <c r="H8" i="7"/>
  <c r="H27" i="7"/>
  <c r="H51" i="7"/>
  <c r="H16" i="7"/>
  <c r="H37" i="7"/>
  <c r="H25" i="7"/>
  <c r="H43" i="7"/>
  <c r="H40" i="7"/>
  <c r="H47" i="7"/>
  <c r="H31" i="7"/>
  <c r="H55" i="7"/>
  <c r="H57" i="7"/>
  <c r="E57" i="7" s="1"/>
  <c r="H56" i="7"/>
  <c r="H58" i="7"/>
  <c r="H59" i="7"/>
  <c r="H60" i="7"/>
  <c r="H61" i="7"/>
  <c r="B64" i="7" l="1"/>
  <c r="E64" i="7" s="1"/>
  <c r="B63" i="7"/>
  <c r="E63" i="7" s="1"/>
  <c r="B62" i="7"/>
  <c r="E62" i="7" s="1"/>
  <c r="B61" i="7"/>
  <c r="B60" i="7"/>
  <c r="B59" i="7"/>
  <c r="B58" i="7"/>
  <c r="B54" i="7"/>
  <c r="B22" i="7"/>
  <c r="B19" i="7"/>
  <c r="B53" i="7"/>
  <c r="B52" i="7"/>
  <c r="B51" i="7"/>
  <c r="B40" i="7"/>
  <c r="B37" i="7"/>
  <c r="B11" i="7"/>
  <c r="B41" i="7"/>
  <c r="E41" i="7" s="1"/>
  <c r="B34" i="7"/>
  <c r="B25" i="7"/>
  <c r="B13" i="7"/>
  <c r="B44" i="7"/>
  <c r="B36" i="7"/>
  <c r="E36" i="7" s="1"/>
  <c r="B38" i="7"/>
  <c r="B26" i="7"/>
  <c r="B20" i="7"/>
  <c r="E22" i="7" s="1"/>
  <c r="B49" i="7"/>
  <c r="B18" i="7"/>
  <c r="B48" i="7"/>
  <c r="B27" i="7"/>
  <c r="B45" i="7"/>
  <c r="E42" i="7" s="1"/>
  <c r="B39" i="7"/>
  <c r="B50" i="7"/>
  <c r="B17" i="7"/>
  <c r="B46" i="7"/>
  <c r="E46" i="7" s="1"/>
  <c r="B12" i="7"/>
  <c r="B16" i="7"/>
  <c r="B35" i="7"/>
  <c r="B32" i="7"/>
  <c r="B31" i="7"/>
  <c r="B43" i="7"/>
  <c r="B23" i="7"/>
  <c r="B14" i="7"/>
  <c r="B10" i="7"/>
  <c r="B30" i="7"/>
  <c r="B9" i="7"/>
  <c r="B33" i="7"/>
  <c r="B5" i="7"/>
  <c r="B23" i="12"/>
  <c r="B26" i="12"/>
  <c r="B27" i="12"/>
  <c r="B28" i="12"/>
  <c r="B29" i="12"/>
  <c r="B13" i="12"/>
  <c r="B25" i="12"/>
  <c r="B24" i="12"/>
  <c r="B18" i="12"/>
  <c r="B22" i="12"/>
  <c r="B21" i="12"/>
  <c r="B17" i="12"/>
  <c r="B20" i="12"/>
  <c r="B16" i="12"/>
  <c r="B8" i="12"/>
  <c r="B7" i="12"/>
  <c r="B9" i="12"/>
  <c r="B15" i="12"/>
  <c r="B10" i="12"/>
  <c r="B5" i="12"/>
  <c r="B12" i="12"/>
  <c r="B11" i="12"/>
  <c r="B19" i="12"/>
  <c r="B6" i="12"/>
  <c r="E5" i="12" s="1"/>
  <c r="B14" i="12"/>
  <c r="H23" i="12"/>
  <c r="H26" i="12"/>
  <c r="H27" i="12"/>
  <c r="H28" i="12"/>
  <c r="H29" i="12"/>
  <c r="H6" i="12"/>
  <c r="H25" i="12"/>
  <c r="H24" i="12"/>
  <c r="H16" i="12"/>
  <c r="H22" i="12"/>
  <c r="H19" i="12"/>
  <c r="H13" i="12"/>
  <c r="H21" i="12"/>
  <c r="H17" i="12"/>
  <c r="H20" i="12"/>
  <c r="H15" i="12"/>
  <c r="H12" i="12"/>
  <c r="H8" i="12"/>
  <c r="H10" i="12"/>
  <c r="H11" i="12"/>
  <c r="H9" i="12"/>
  <c r="H18" i="12"/>
  <c r="H7" i="12"/>
  <c r="H14" i="12"/>
  <c r="H4" i="12"/>
  <c r="H31" i="10"/>
  <c r="H30" i="10"/>
  <c r="H26" i="10"/>
  <c r="H20" i="10"/>
  <c r="H19" i="10"/>
  <c r="H41" i="10"/>
  <c r="H40" i="10"/>
  <c r="H39" i="10"/>
  <c r="H18" i="10"/>
  <c r="H38" i="10"/>
  <c r="H37" i="10"/>
  <c r="H36" i="10"/>
  <c r="H35" i="10"/>
  <c r="H34" i="10"/>
  <c r="H23" i="10"/>
  <c r="H28" i="10"/>
  <c r="H27" i="10"/>
  <c r="H33" i="10"/>
  <c r="H21" i="10"/>
  <c r="H15" i="10"/>
  <c r="H17" i="10"/>
  <c r="H32" i="10"/>
  <c r="H22" i="10"/>
  <c r="H24" i="10"/>
  <c r="H25" i="10"/>
  <c r="H29" i="10"/>
  <c r="H13" i="10"/>
  <c r="H8" i="10"/>
  <c r="H11" i="10"/>
  <c r="H14" i="10"/>
  <c r="H7" i="10"/>
  <c r="H12" i="10"/>
  <c r="H6" i="10"/>
  <c r="H10" i="10"/>
  <c r="H4" i="10"/>
  <c r="H9" i="10"/>
  <c r="H5" i="10"/>
  <c r="B39" i="10"/>
  <c r="B26" i="10"/>
  <c r="B38" i="10"/>
  <c r="B37" i="10"/>
  <c r="B36" i="10"/>
  <c r="B35" i="10"/>
  <c r="B34" i="10"/>
  <c r="B5" i="10"/>
  <c r="B33" i="10"/>
  <c r="B32" i="10"/>
  <c r="B31" i="10"/>
  <c r="B23" i="10"/>
  <c r="B27" i="10"/>
  <c r="B28" i="10"/>
  <c r="B22" i="10"/>
  <c r="B11" i="10"/>
  <c r="B6" i="10"/>
  <c r="B17" i="10"/>
  <c r="B30" i="10"/>
  <c r="B20" i="10"/>
  <c r="B7" i="10"/>
  <c r="B25" i="10"/>
  <c r="B29" i="10"/>
  <c r="B21" i="10"/>
  <c r="B13" i="10"/>
  <c r="B12" i="10"/>
  <c r="B18" i="10"/>
  <c r="B14" i="10"/>
  <c r="B41" i="10"/>
  <c r="B40" i="10"/>
  <c r="B19" i="10"/>
  <c r="B8" i="10"/>
  <c r="B24" i="10"/>
  <c r="E31" i="10" l="1"/>
  <c r="E33" i="7"/>
  <c r="E30" i="7"/>
  <c r="E39" i="7"/>
  <c r="E45" i="7"/>
  <c r="E32" i="7"/>
  <c r="E52" i="7"/>
  <c r="E53" i="7"/>
  <c r="E48" i="7"/>
  <c r="E40" i="7"/>
  <c r="E50" i="7"/>
  <c r="E37" i="7"/>
  <c r="E16" i="10"/>
  <c r="E13" i="7"/>
  <c r="E28" i="7"/>
  <c r="E23" i="7"/>
  <c r="E19" i="7"/>
  <c r="E26" i="7"/>
  <c r="E9" i="7"/>
  <c r="E17" i="7"/>
  <c r="E4" i="7"/>
  <c r="E38" i="7"/>
  <c r="E55" i="7"/>
  <c r="E60" i="7"/>
  <c r="E12" i="10"/>
  <c r="E4" i="10"/>
  <c r="E10" i="10"/>
  <c r="E15" i="7"/>
  <c r="E6" i="10"/>
  <c r="E10" i="7"/>
  <c r="E34" i="7"/>
  <c r="E28" i="10"/>
  <c r="E14" i="10"/>
  <c r="E15" i="10"/>
  <c r="E8" i="10"/>
  <c r="E17" i="10"/>
  <c r="E36" i="10"/>
  <c r="E24" i="10"/>
  <c r="E39" i="10"/>
  <c r="E9" i="10"/>
  <c r="E19" i="10"/>
  <c r="E49" i="7"/>
  <c r="E31" i="7"/>
  <c r="E58" i="7"/>
  <c r="E16" i="7"/>
  <c r="E56" i="7"/>
  <c r="E6" i="7"/>
  <c r="E14" i="7"/>
  <c r="E20" i="7"/>
  <c r="E8" i="7"/>
  <c r="E7" i="7"/>
  <c r="E35" i="7"/>
  <c r="E12" i="7"/>
  <c r="E51" i="7"/>
  <c r="E24" i="7"/>
  <c r="E11" i="7"/>
  <c r="E18" i="7"/>
  <c r="E43" i="7"/>
  <c r="E59" i="7"/>
  <c r="E27" i="7"/>
  <c r="E5" i="7"/>
  <c r="E21" i="7"/>
  <c r="E25" i="7"/>
  <c r="E47" i="7"/>
  <c r="E61" i="7"/>
  <c r="E54" i="7"/>
  <c r="E18" i="12"/>
  <c r="E13" i="10"/>
  <c r="E29" i="10"/>
  <c r="E33" i="10"/>
  <c r="E34" i="10"/>
  <c r="E38" i="10"/>
  <c r="E26" i="10"/>
  <c r="E23" i="12"/>
  <c r="E41" i="10"/>
  <c r="E7" i="10"/>
  <c r="E11" i="10"/>
  <c r="E25" i="10"/>
  <c r="E32" i="10"/>
  <c r="E27" i="10"/>
  <c r="E35" i="10"/>
  <c r="E18" i="10"/>
  <c r="E30" i="10"/>
  <c r="E24" i="12"/>
  <c r="E4" i="12"/>
  <c r="E14" i="12"/>
  <c r="E15" i="12"/>
  <c r="E20" i="12"/>
  <c r="E25" i="12"/>
  <c r="E7" i="12"/>
  <c r="E17" i="12"/>
  <c r="E6" i="12"/>
  <c r="E21" i="12"/>
  <c r="E29" i="12"/>
  <c r="E28" i="12"/>
  <c r="E9" i="12"/>
  <c r="E11" i="12"/>
  <c r="E13" i="12"/>
  <c r="E10" i="12"/>
  <c r="E19" i="12"/>
  <c r="E27" i="12"/>
  <c r="E8" i="12"/>
  <c r="E22" i="12"/>
  <c r="E26" i="12"/>
  <c r="E12" i="12"/>
  <c r="E16" i="12"/>
  <c r="E20" i="10"/>
  <c r="E21" i="10"/>
  <c r="E23" i="10"/>
  <c r="E40" i="10"/>
  <c r="E22" i="10"/>
  <c r="E37" i="10"/>
  <c r="E5" i="10"/>
  <c r="B26" i="23"/>
  <c r="C26" i="23"/>
  <c r="B19" i="23" l="1"/>
  <c r="S2" i="12" l="1"/>
  <c r="R2" i="12"/>
  <c r="Q2" i="12"/>
  <c r="P2" i="12"/>
  <c r="O2" i="12"/>
  <c r="N2" i="12"/>
  <c r="M2" i="12"/>
  <c r="L2" i="12"/>
  <c r="K2" i="12"/>
  <c r="J2" i="12"/>
  <c r="I2" i="12"/>
  <c r="S2" i="10"/>
  <c r="R2" i="10"/>
  <c r="Q2" i="10"/>
  <c r="P2" i="10"/>
  <c r="O2" i="10"/>
  <c r="N2" i="10"/>
  <c r="M2" i="10"/>
  <c r="L2" i="10"/>
  <c r="K2" i="10"/>
  <c r="J2" i="10"/>
  <c r="I2" i="10"/>
  <c r="S2" i="7"/>
  <c r="D18" i="23" l="1"/>
  <c r="D16" i="23"/>
  <c r="H2" i="12"/>
  <c r="C18" i="23" s="1"/>
  <c r="H2" i="10"/>
  <c r="C16" i="23" s="1"/>
  <c r="Q2" i="7"/>
  <c r="P2" i="7"/>
  <c r="O2" i="7"/>
  <c r="N2" i="7"/>
  <c r="M2" i="7"/>
  <c r="L2" i="7"/>
  <c r="K2" i="7"/>
  <c r="J2" i="7"/>
  <c r="R2" i="7"/>
  <c r="D17" i="23" l="1"/>
  <c r="H2" i="7"/>
  <c r="C17" i="23" s="1"/>
  <c r="C19" i="23" s="1"/>
  <c r="E44" i="7" l="1"/>
</calcChain>
</file>

<file path=xl/sharedStrings.xml><?xml version="1.0" encoding="utf-8"?>
<sst xmlns="http://schemas.openxmlformats.org/spreadsheetml/2006/main" count="599" uniqueCount="422">
  <si>
    <t>Aantal deelnames</t>
  </si>
  <si>
    <t>Naam</t>
  </si>
  <si>
    <t>C</t>
  </si>
  <si>
    <t>B</t>
  </si>
  <si>
    <t>A</t>
  </si>
  <si>
    <t>*</t>
  </si>
  <si>
    <t>Klassement; minimaal 7 deelnames</t>
  </si>
  <si>
    <t>Spelregels</t>
  </si>
  <si>
    <t>Ieereen die start krijgt punten</t>
  </si>
  <si>
    <t>Punten lopen van 30,1 naar 29 en dan t/m 1</t>
  </si>
  <si>
    <t>renners</t>
  </si>
  <si>
    <t>tot</t>
  </si>
  <si>
    <t>categorie</t>
  </si>
  <si>
    <t>Totaal</t>
  </si>
  <si>
    <t>laagste</t>
  </si>
  <si>
    <t>1 na laagste</t>
  </si>
  <si>
    <t>deelnames</t>
  </si>
  <si>
    <t>max opkomst</t>
  </si>
  <si>
    <t>klassement</t>
  </si>
  <si>
    <t>Beste 9</t>
  </si>
  <si>
    <t>9 beste uitslagen tellen mee</t>
  </si>
  <si>
    <t>2016 10 wedstrijden</t>
  </si>
  <si>
    <t>2017 12 wedstrijden</t>
  </si>
  <si>
    <t>2018 11 wedstrijden</t>
  </si>
  <si>
    <t>Wim Roels</t>
    <phoneticPr fontId="1" type="noConversion"/>
  </si>
  <si>
    <t>Nike</t>
    <phoneticPr fontId="1" type="noConversion"/>
  </si>
  <si>
    <t>Martijn Korstanje</t>
    <phoneticPr fontId="1" type="noConversion"/>
  </si>
  <si>
    <t>WTC Woerden</t>
    <phoneticPr fontId="1" type="noConversion"/>
  </si>
  <si>
    <t>Miguel Verhagen</t>
    <phoneticPr fontId="1" type="noConversion"/>
  </si>
  <si>
    <t>WV t Stadion</t>
    <phoneticPr fontId="1" type="noConversion"/>
  </si>
  <si>
    <t>Mattis Dielessen</t>
    <phoneticPr fontId="1" type="noConversion"/>
  </si>
  <si>
    <t>CS030</t>
    <phoneticPr fontId="1" type="noConversion"/>
  </si>
  <si>
    <t>Marten Schuurman</t>
    <phoneticPr fontId="1" type="noConversion"/>
  </si>
  <si>
    <t>Thijs Beetsma</t>
    <phoneticPr fontId="1" type="noConversion"/>
  </si>
  <si>
    <t>Bouke Kuik</t>
    <phoneticPr fontId="1" type="noConversion"/>
  </si>
  <si>
    <t>Gravelclub Utrecht</t>
    <phoneticPr fontId="1" type="noConversion"/>
  </si>
  <si>
    <t>Jeroen Hendriks</t>
    <phoneticPr fontId="1" type="noConversion"/>
  </si>
  <si>
    <t>Stadion</t>
    <phoneticPr fontId="1" type="noConversion"/>
  </si>
  <si>
    <t>Chris McKenney</t>
    <phoneticPr fontId="1" type="noConversion"/>
  </si>
  <si>
    <t>SRAM Factory Racing</t>
    <phoneticPr fontId="1" type="noConversion"/>
  </si>
  <si>
    <t>Robert Crommentuyn</t>
    <phoneticPr fontId="1" type="noConversion"/>
  </si>
  <si>
    <t>Ledig Erf</t>
    <phoneticPr fontId="1" type="noConversion"/>
  </si>
  <si>
    <t>Bart Schuurman</t>
    <phoneticPr fontId="1" type="noConversion"/>
  </si>
  <si>
    <t>Basislid KNWU</t>
    <phoneticPr fontId="1" type="noConversion"/>
  </si>
  <si>
    <t>Gert Jan de Greef</t>
    <phoneticPr fontId="1" type="noConversion"/>
  </si>
  <si>
    <t>-</t>
    <phoneticPr fontId="1" type="noConversion"/>
  </si>
  <si>
    <t>Theo vd Werff</t>
    <phoneticPr fontId="1" type="noConversion"/>
  </si>
  <si>
    <t>Volharding</t>
    <phoneticPr fontId="1" type="noConversion"/>
  </si>
  <si>
    <t>Jos vd Heuvel</t>
    <phoneticPr fontId="1" type="noConversion"/>
  </si>
  <si>
    <t>Twan Klijn</t>
    <phoneticPr fontId="1" type="noConversion"/>
  </si>
  <si>
    <t>Wouter Beetsma</t>
    <phoneticPr fontId="1" type="noConversion"/>
  </si>
  <si>
    <t>Ztikz</t>
    <phoneticPr fontId="1" type="noConversion"/>
  </si>
  <si>
    <t>Andre vd Poel</t>
    <phoneticPr fontId="1" type="noConversion"/>
  </si>
  <si>
    <t>Pieter Bouman</t>
    <phoneticPr fontId="1" type="noConversion"/>
  </si>
  <si>
    <t>Bas Gort</t>
    <phoneticPr fontId="1" type="noConversion"/>
  </si>
  <si>
    <t>Roland v. Donselaar</t>
    <phoneticPr fontId="1" type="noConversion"/>
  </si>
  <si>
    <t>Angelo Verhagen</t>
    <phoneticPr fontId="1" type="noConversion"/>
  </si>
  <si>
    <t>Jacco Schuurman</t>
    <phoneticPr fontId="1" type="noConversion"/>
  </si>
  <si>
    <t>Roel de Vries</t>
    <phoneticPr fontId="1" type="noConversion"/>
  </si>
  <si>
    <t>de Volharding</t>
    <phoneticPr fontId="1" type="noConversion"/>
  </si>
  <si>
    <t>Koen Timmermans</t>
    <phoneticPr fontId="1" type="noConversion"/>
  </si>
  <si>
    <t>Dennis Versteeg</t>
    <phoneticPr fontId="1" type="noConversion"/>
  </si>
  <si>
    <t>Josh Speer</t>
    <phoneticPr fontId="1" type="noConversion"/>
  </si>
  <si>
    <t xml:space="preserve">Jacco de Bruijn </t>
    <phoneticPr fontId="1" type="noConversion"/>
  </si>
  <si>
    <t>Thomas Parie</t>
    <phoneticPr fontId="1" type="noConversion"/>
  </si>
  <si>
    <t xml:space="preserve">Ernst Eeldert </t>
    <phoneticPr fontId="1" type="noConversion"/>
  </si>
  <si>
    <t>Jan de Heer</t>
    <phoneticPr fontId="1" type="noConversion"/>
  </si>
  <si>
    <t>Mathijs Kuipers</t>
    <phoneticPr fontId="1" type="noConversion"/>
  </si>
  <si>
    <t>Martin vd Berg</t>
    <phoneticPr fontId="1" type="noConversion"/>
  </si>
  <si>
    <t>Piet Hoevers</t>
    <phoneticPr fontId="1" type="noConversion"/>
  </si>
  <si>
    <t>Susan van Donselaar</t>
    <phoneticPr fontId="1" type="noConversion"/>
  </si>
  <si>
    <t>Charles Senly</t>
    <phoneticPr fontId="1" type="noConversion"/>
  </si>
  <si>
    <t>Arie van Bennekom</t>
    <phoneticPr fontId="1" type="noConversion"/>
  </si>
  <si>
    <t>Pleun Willemstein</t>
    <phoneticPr fontId="1" type="noConversion"/>
  </si>
  <si>
    <t>Kees van Wijk</t>
    <phoneticPr fontId="1" type="noConversion"/>
  </si>
  <si>
    <t>Rogier Wierickx</t>
    <phoneticPr fontId="1" type="noConversion"/>
  </si>
  <si>
    <t xml:space="preserve">Daan Westeneng </t>
    <phoneticPr fontId="1" type="noConversion"/>
  </si>
  <si>
    <t>Tempo Soest</t>
    <phoneticPr fontId="1" type="noConversion"/>
  </si>
  <si>
    <t>Arie den Braven</t>
    <phoneticPr fontId="1" type="noConversion"/>
  </si>
  <si>
    <t xml:space="preserve">C </t>
  </si>
  <si>
    <t>Basislid KNWU</t>
  </si>
  <si>
    <t>de Volharding</t>
  </si>
  <si>
    <t>De uitslagen:</t>
  </si>
  <si>
    <t>A . Klasse</t>
  </si>
  <si>
    <t>1e  Roel de Vries    Volharding</t>
  </si>
  <si>
    <t>2e  Thomas  Parie  G.C. Utrecht</t>
  </si>
  <si>
    <t>3e  Josh  Speer    Stadion .</t>
  </si>
  <si>
    <t>4e  Mathijs  Kuiper   Stadion</t>
  </si>
  <si>
    <t>5e  Koen  Timmermans   Stadion</t>
  </si>
  <si>
    <t>6e  Melle  Nikkels  Volharding</t>
  </si>
  <si>
    <t>7e Dennis  Versteeg  Stadion</t>
  </si>
  <si>
    <t>8e  Remy  Meeuwse  Stadion</t>
  </si>
  <si>
    <t>9e Marten  Schuurman  Stadion</t>
  </si>
  <si>
    <t>10e   Johan Boerefijn    Avanti</t>
  </si>
  <si>
    <t>11e  Jacco de Bruin    Stadion</t>
  </si>
  <si>
    <t>12e  Martin v d Berg  Stadion</t>
  </si>
  <si>
    <t>13e  Ernst  Eeldert  Stadion</t>
  </si>
  <si>
    <t>14e  Jan de Heer   Stadion (pech)</t>
  </si>
  <si>
    <t>B. Klasse</t>
  </si>
  <si>
    <t>1e   Wim  Poels   Nike</t>
  </si>
  <si>
    <t>2e    Miquel  Verhagen  Stadion</t>
  </si>
  <si>
    <t>3e   Peter de Jong  Jan van Arckel</t>
  </si>
  <si>
    <t>4e   Jeroen  Hendriks  Stadion</t>
  </si>
  <si>
    <t>5e   Jeroen  Meulmeester   Stadion</t>
  </si>
  <si>
    <t>6e   Bart  Schuurman  Basis KNWU</t>
  </si>
  <si>
    <t>7e   Stephen  Owen    Basis  KNWU</t>
  </si>
  <si>
    <t>8e   Mathijs  Twisk CS 030</t>
  </si>
  <si>
    <t>9e   Gertjan de Greef  STadion</t>
  </si>
  <si>
    <t>10e  Robert  Crommentuijn   Stadion</t>
  </si>
  <si>
    <t>11e   Bauke  Kuik   G.C .Utrecht</t>
  </si>
  <si>
    <t>12e   Chris  MC Kenneij   SRAM</t>
  </si>
  <si>
    <t>13e  Tjerk  Sanberg   CS  030</t>
  </si>
  <si>
    <t>14e   Twan  Klijn   CS  030</t>
  </si>
  <si>
    <t>15e   Jos van de Heuvel  Stadion</t>
  </si>
  <si>
    <t>16e  Andre v d Poel   Volharding</t>
  </si>
  <si>
    <t>17e   Donja  Verlaan  G.C. Utrecht</t>
  </si>
  <si>
    <t>18e  Angelo  Verhagen</t>
  </si>
  <si>
    <t>Martijn  Korstanje DNF</t>
  </si>
  <si>
    <t>C.  Klasse</t>
  </si>
  <si>
    <t>1e  Piet  Hoevers    Volharding</t>
  </si>
  <si>
    <t>2e  Susan v Domselaar  Stadion</t>
  </si>
  <si>
    <t>3e   Johan  Jansen  Stadion</t>
  </si>
  <si>
    <t>4e   Arie van Bennekom  Stadion</t>
  </si>
  <si>
    <t>5e  Hans  Bakker  Stadion</t>
  </si>
  <si>
    <t>6e Rogier  Wiercx  Stadion</t>
  </si>
  <si>
    <t>7e  Eva   Spijkerboer  G.C. Utrecht</t>
  </si>
  <si>
    <t>8e   Kees van Wijk  Stadion</t>
  </si>
  <si>
    <t>9e   Daan  Westeneng  de Adelaar</t>
  </si>
  <si>
    <t>10e Arie den Braven  WTC Woerden</t>
  </si>
  <si>
    <t>11e  Cor  Sluijs  Volharding</t>
  </si>
  <si>
    <t>12e  Steijn  Fles  jeugd Stadion .</t>
  </si>
  <si>
    <t>Peter de Jong</t>
  </si>
  <si>
    <t>Jeroen Meulmeester</t>
  </si>
  <si>
    <t>Stephen Owen</t>
  </si>
  <si>
    <t>Gertjan de Greef</t>
  </si>
  <si>
    <t>Tjerk Sanberg</t>
  </si>
  <si>
    <t>Dona Verlaan</t>
  </si>
  <si>
    <t>Vereniging</t>
  </si>
  <si>
    <t>Nike</t>
  </si>
  <si>
    <t>Stadion</t>
  </si>
  <si>
    <t>KNWU</t>
  </si>
  <si>
    <t>GC Utrecht</t>
  </si>
  <si>
    <t>SRAM</t>
  </si>
  <si>
    <t>CS 030</t>
  </si>
  <si>
    <t>Volharding</t>
  </si>
  <si>
    <t>Jan van Arckel</t>
  </si>
  <si>
    <t>WTC Woerden</t>
  </si>
  <si>
    <t>ztikz</t>
  </si>
  <si>
    <t>Ledig Erf</t>
  </si>
  <si>
    <t>Marten Schuurman</t>
  </si>
  <si>
    <t>Avanti</t>
  </si>
  <si>
    <t>Johan Boerefijn</t>
  </si>
  <si>
    <t>Melle Mikels</t>
  </si>
  <si>
    <t>de Adelaar</t>
  </si>
  <si>
    <t>Johan Jansen</t>
  </si>
  <si>
    <t>Hans Bakker</t>
  </si>
  <si>
    <t>Eva Spijkerboer</t>
  </si>
  <si>
    <t>Steiijn Fles</t>
  </si>
  <si>
    <t>Piet Hoevers</t>
  </si>
  <si>
    <t>?</t>
  </si>
  <si>
    <t>Remy Meeuwse</t>
  </si>
  <si>
    <t>UITSLAGEN:</t>
  </si>
  <si>
    <t>A.Klasse</t>
  </si>
  <si>
    <t>1e  Roel de Vries   Volharding</t>
  </si>
  <si>
    <t>2e  Josh  Speer  Stadion</t>
  </si>
  <si>
    <t>3e   Mathijs  Kuipers  Stadion</t>
  </si>
  <si>
    <t>4e  Jesse  Haaksman  Stadion</t>
  </si>
  <si>
    <t>5e   Thomas  Parie GRavel Club Utrecht</t>
  </si>
  <si>
    <t>6e  Jacco de Bruin  Stadion</t>
  </si>
  <si>
    <t>7e  Martijn  Korstanje  WTC Woerden</t>
  </si>
  <si>
    <t>8e  Dennis  Versteeg   Stadion</t>
  </si>
  <si>
    <t>9e Remy  Meeuwse  Stadion</t>
  </si>
  <si>
    <t>10e Jeroen Hendriks  Stadion</t>
  </si>
  <si>
    <t>11e Marten  Schuurman  Stadion</t>
  </si>
  <si>
    <t>12e  Ernst  Eeldert  Stadion</t>
  </si>
  <si>
    <t>DNF  Jochem Grootjan  NWH</t>
  </si>
  <si>
    <t>B.Klasse</t>
  </si>
  <si>
    <t>1e Thijs Beetsma    CS 030</t>
  </si>
  <si>
    <t>2e Julian van Oort  Gravel Club Utrecht</t>
  </si>
  <si>
    <t>3e Miquel  Verhagen  Stadion</t>
  </si>
  <si>
    <t>4e Jeroen  Meulmeester  Stadion</t>
  </si>
  <si>
    <t>5e Robert  Crommentuijn   Stadion</t>
  </si>
  <si>
    <t>6e  Stephen  Owen  KNWU</t>
  </si>
  <si>
    <t>7e  Jacco  Schuurman  Ledig Erf</t>
  </si>
  <si>
    <t>8e Roland  Domselaar  Stadion</t>
  </si>
  <si>
    <t>9e  Chris  Mc Kenney   SRAM Factory</t>
  </si>
  <si>
    <t>10e Marijn  Teernstra  Stadion</t>
  </si>
  <si>
    <t>11e   Mathijs  Twisk  CS  030</t>
  </si>
  <si>
    <t>12e Gertjan de Greef  Stadion</t>
  </si>
  <si>
    <t>13e  Charles Senly   NIKE</t>
  </si>
  <si>
    <t>14e  Twan  Klijn  CS 030</t>
  </si>
  <si>
    <t>15e  Jos van Wezel  Stadion</t>
  </si>
  <si>
    <t>16e  Donja  Verduin  GravelClub Utrecht</t>
  </si>
  <si>
    <t>17e   Rob  Weerts   KNWU</t>
  </si>
  <si>
    <t>18e  Kalle  Smit   KNWU</t>
  </si>
  <si>
    <t>19e  Walter van Asch  KNWU</t>
  </si>
  <si>
    <t>20e  Angelo  Verhagen  Stadion   </t>
  </si>
  <si>
    <t>C, Klasse</t>
  </si>
  <si>
    <t>1e Susan van Domselaar  Stadion</t>
  </si>
  <si>
    <t>2e  Cinta Depondt   Stadion</t>
  </si>
  <si>
    <t>3e   Johan Janssen  Stadion</t>
  </si>
  <si>
    <t>4e   Piet  Hoevers  Volharding</t>
  </si>
  <si>
    <t>5e   Ilse  Miltenburg  Restore  Cycling</t>
  </si>
  <si>
    <t>6e   Pleun  Willemstein  Stadion</t>
  </si>
  <si>
    <t>7e  Rogier Wierxc  Stadion</t>
  </si>
  <si>
    <t>9e  Cor v d Sluijs  Volharding</t>
  </si>
  <si>
    <t>10e Daan  Westeneng  de Adelaar</t>
  </si>
  <si>
    <t>11e  Steijn  Fles   jeugd Stadion</t>
  </si>
  <si>
    <t>DNF Arie den Braven</t>
  </si>
  <si>
    <t>Julian van Oort</t>
  </si>
  <si>
    <t>Mathijs Twisk</t>
  </si>
  <si>
    <t>Charles Senly</t>
  </si>
  <si>
    <t>Jos van Wezel</t>
  </si>
  <si>
    <t>Rob Weerts</t>
  </si>
  <si>
    <t>Kalle Smit</t>
  </si>
  <si>
    <t>Walter van Asch</t>
  </si>
  <si>
    <t>Jeroen Hendriks</t>
  </si>
  <si>
    <t>Jesse Haaksman</t>
  </si>
  <si>
    <t>Martijn Korstanje</t>
  </si>
  <si>
    <t>Jochem Grootjan</t>
  </si>
  <si>
    <t>NWH</t>
  </si>
  <si>
    <t>Cinta Depondt</t>
  </si>
  <si>
    <t>Ilse Miltenburg</t>
  </si>
  <si>
    <t>Restore Cycling</t>
  </si>
  <si>
    <t>A. klasse .</t>
  </si>
  <si>
    <t>1e Bart Lemmen  West Frisia</t>
  </si>
  <si>
    <t>2e  Mathijs  Kuipers  Stadion</t>
  </si>
  <si>
    <t>3e  Josh  Speer   Stadion</t>
  </si>
  <si>
    <t>4e  Jan de Heer  Stadion</t>
  </si>
  <si>
    <t>5e  Thomas  Parie  Gravel Club Utrecht</t>
  </si>
  <si>
    <t>6e   Matijn  Straatsma   Domrenner</t>
  </si>
  <si>
    <t>8e  Wim Roels  Cycling Club  Nike</t>
  </si>
  <si>
    <t>10e  Dennis  Versteeg  Stadion</t>
  </si>
  <si>
    <t>11e Mathijs Dielessa   CS 030</t>
  </si>
  <si>
    <t>12e  Mart van de Berg  Stadion</t>
  </si>
  <si>
    <t>13e Arjan  Scheer  Volharding</t>
  </si>
  <si>
    <t>14e  Jeroen  Hendriks  Stadion</t>
  </si>
  <si>
    <t>15e  Marten  Schuurman Stadion</t>
  </si>
  <si>
    <t>16e Martijn  Korstanje  WTC Woerden</t>
  </si>
  <si>
    <t>17e  Ernst  Eeldert   Stadion</t>
  </si>
  <si>
    <t>DNF  Niels  Oosterhout  de Mol</t>
  </si>
  <si>
    <t>B.klasse .</t>
  </si>
  <si>
    <t>1e   Ger  Koenen   AXA Valeirenners</t>
  </si>
  <si>
    <t>2e   Jochem  Grootjen  Noord Westhoek</t>
  </si>
  <si>
    <t>3e   Thijs  Beetsma   CS  030</t>
  </si>
  <si>
    <t>4e   Stephen  Owen  KNWU</t>
  </si>
  <si>
    <t>5e   Ivo v d Noort  Volharding</t>
  </si>
  <si>
    <t>6e Robert Crommentuyn  Stadion</t>
  </si>
  <si>
    <t>7e   Frank  Verkoijen  Volharding</t>
  </si>
  <si>
    <t>8e     Remon  Brink    FCC de Vaart</t>
  </si>
  <si>
    <t>9e    Marijn  Teernstra    Stadion</t>
  </si>
  <si>
    <t>10e  Twan Klijn  CS  030</t>
  </si>
  <si>
    <t> 11e Hanneke Mulder  CS 030</t>
  </si>
  <si>
    <t>12e  Gertjan de Greef  Stadion</t>
  </si>
  <si>
    <t>13e Chris  Mc Kenney  SRAM Factory</t>
  </si>
  <si>
    <t>14e  Jos v d Heuvel  Stadion</t>
  </si>
  <si>
    <t>15e   Bas  Gort  Stadion</t>
  </si>
  <si>
    <t>16e   Elias  Ortiz   ..............</t>
  </si>
  <si>
    <t>17e  Charles  Senly   ...........</t>
  </si>
  <si>
    <t>18e  Andre  v d Poel  Volharding</t>
  </si>
  <si>
    <t>19e   Dave  Helmink  Jan van Arkel</t>
  </si>
  <si>
    <t>20e   Kalle  Smit  KNWU</t>
  </si>
  <si>
    <t>21e   Eva v d Born   Maasland  Z L</t>
  </si>
  <si>
    <t>22e  Pieter Bouman Stadion</t>
  </si>
  <si>
    <t>23e   Bart  Schuurman  KNWU</t>
  </si>
  <si>
    <t>24e   Peter  Rikkers  Cycloteam</t>
  </si>
  <si>
    <t>25e  Maarten v d Molen .........</t>
  </si>
  <si>
    <t>26e   Walter van Asch ..............</t>
  </si>
  <si>
    <t>DNF Robert Bartels</t>
  </si>
  <si>
    <t>DNF  Miquel Verhagen</t>
  </si>
  <si>
    <t>DNF  Luuk  Timmermans</t>
  </si>
  <si>
    <t>DNF  Tim v d Noort (vette pech )</t>
  </si>
  <si>
    <t>C. klasse</t>
  </si>
  <si>
    <t>1e  Johan Janssen  Stadion</t>
  </si>
  <si>
    <t>2e  Susan van Domselaar  Stadion</t>
  </si>
  <si>
    <t>3e  Piet  Hoevers  Volharding</t>
  </si>
  <si>
    <t>4e Rogier  Wiercx  Stadion</t>
  </si>
  <si>
    <t>5e  Pleun  Willemstein  Stadion</t>
  </si>
  <si>
    <t>6e  Daan Westeneng  de Adelaar</t>
  </si>
  <si>
    <t>7e   Ilse  Miltenburg  Restore  Cycling</t>
  </si>
  <si>
    <t>8e  Kees van Wijk  Stadion</t>
  </si>
  <si>
    <t>9e   Rik v d Noort WTC Woerden</t>
  </si>
  <si>
    <t>10e  Arie den Braven  WTC  Woerden</t>
  </si>
  <si>
    <t>Bart Lemmen</t>
  </si>
  <si>
    <t>West Frisia</t>
  </si>
  <si>
    <t>Domrenner</t>
  </si>
  <si>
    <t>Matijn Straatsma</t>
  </si>
  <si>
    <t>Wim Roels</t>
  </si>
  <si>
    <t>Mathijs Dielessen</t>
  </si>
  <si>
    <t>Arjan Scheer</t>
  </si>
  <si>
    <t>de Mol</t>
  </si>
  <si>
    <t>Niels Oosterhout</t>
  </si>
  <si>
    <t>Ger Koenen</t>
  </si>
  <si>
    <t>Axa</t>
  </si>
  <si>
    <t>Jochem Grootjen</t>
  </si>
  <si>
    <t>Noor Westhoek</t>
  </si>
  <si>
    <t>Ivo van de Noort</t>
  </si>
  <si>
    <t>Frank Verkoijen</t>
  </si>
  <si>
    <t>Remon Brink</t>
  </si>
  <si>
    <t>FCC de vaart</t>
  </si>
  <si>
    <t>Hanneke Mulder</t>
  </si>
  <si>
    <t>Elias Ortiz</t>
  </si>
  <si>
    <t>Jan van Arkel</t>
  </si>
  <si>
    <t>Dave Helmink</t>
  </si>
  <si>
    <t>Eva van de Born</t>
  </si>
  <si>
    <t>Maasland</t>
  </si>
  <si>
    <t>Cycloteam</t>
  </si>
  <si>
    <t>Peter Rikkers</t>
  </si>
  <si>
    <t>Maarten van de Molen</t>
  </si>
  <si>
    <t>Tim van de Noort</t>
  </si>
  <si>
    <t>Luuk Timmermans</t>
  </si>
  <si>
    <t>Rob Bartels</t>
  </si>
  <si>
    <t>Rick van de Noort</t>
  </si>
  <si>
    <t>UITSLAGEN;</t>
  </si>
  <si>
    <t>A. Klasse</t>
  </si>
  <si>
    <t>1e Koen Timmermans  Stadion</t>
  </si>
  <si>
    <t>2e Jan de Heer  Stadion</t>
  </si>
  <si>
    <t>3e  Roel de Vries  Volharding</t>
  </si>
  <si>
    <t>4e Mathijs  Kuipers  Stadion</t>
  </si>
  <si>
    <t>5e  Jacco de Bruin   Stadion</t>
  </si>
  <si>
    <t>6e  Remy  Meeuwse  Stadion</t>
  </si>
  <si>
    <t>7e Ernst  Eeldert  Stadion</t>
  </si>
  <si>
    <t>8e  Arjan Scheer   Volharding</t>
  </si>
  <si>
    <t>DNF Josh  Speer</t>
  </si>
  <si>
    <t>DNF Bart Lemmen  Domrenner</t>
  </si>
  <si>
    <t>DNF Matijn  Staatsma  Domrenner</t>
  </si>
  <si>
    <t>B. KLasse</t>
  </si>
  <si>
    <t>1e Marijn  Teernstra   Stadion</t>
  </si>
  <si>
    <t>2e Jeroen  Meulmeester  Stadion</t>
  </si>
  <si>
    <t>3e  Miquel  Verhagen  Stadion</t>
  </si>
  <si>
    <t>4e  Jacco  Schuurman  Ledig Erf</t>
  </si>
  <si>
    <t>5e Roland v Domselaar  Stadion</t>
  </si>
  <si>
    <t>7e Jos v d Heuvel  Stadion</t>
  </si>
  <si>
    <t>8e Pieter Bouman  Stadion</t>
  </si>
  <si>
    <t>9e Bart Schuurman  KNWU</t>
  </si>
  <si>
    <t>10e Twan  Klijn   CS 030</t>
  </si>
  <si>
    <t>11e Gerard  Flikweert  Adelaar</t>
  </si>
  <si>
    <t>12e Ruud v d Velde  CS 030</t>
  </si>
  <si>
    <t>13e Andre v d Poel   Volharding</t>
  </si>
  <si>
    <t>14e Kalle  Smit  KNWU</t>
  </si>
  <si>
    <t>15e   Wouter  Beetsma  Ztikz</t>
  </si>
  <si>
    <t>16e Walter van Asch  Eendracht</t>
  </si>
  <si>
    <t>17e Rob  Weerts.............</t>
  </si>
  <si>
    <t>18e Gertjan  de Greef   Stadion (gevallen )</t>
  </si>
  <si>
    <t>19e  Maarten v d Molen .................</t>
  </si>
  <si>
    <t>DNF Chris Mc Kenney</t>
  </si>
  <si>
    <t>C .Klasse</t>
  </si>
  <si>
    <t>1e  Johan  Janssen  Stadion</t>
  </si>
  <si>
    <t>2e  Susan  Domselaar  Stadion</t>
  </si>
  <si>
    <t>3e  Piet  Hoevers  Volharding</t>
  </si>
  <si>
    <t>4e  Pleun Willemstein  Stadion</t>
  </si>
  <si>
    <t>5e  Cinta Depondt  Stadion</t>
  </si>
  <si>
    <t>6e  Kees van Wijk  Stadion</t>
  </si>
  <si>
    <t>7e Arie den Braven  WTC Woerden</t>
  </si>
  <si>
    <t>8e  Daan  Westeneng  Adelaar</t>
  </si>
  <si>
    <t>Marijn Teernstra</t>
  </si>
  <si>
    <t>7e Koen  Timmermans Stadion</t>
  </si>
  <si>
    <t>9e Jacco de Bruin  Stadion</t>
  </si>
  <si>
    <t>Adelaar</t>
  </si>
  <si>
    <t>Gerard  Flikweert</t>
  </si>
  <si>
    <t>Ruud v d Velde</t>
  </si>
  <si>
    <t>Eendracht</t>
  </si>
  <si>
    <t>1e  Matijn  Straatsma   Domrenner</t>
  </si>
  <si>
    <t>2e  Max  Haaksman  Stadion</t>
  </si>
  <si>
    <t>4e  Koen  Timmermans  Stadion</t>
  </si>
  <si>
    <t>5e  Mathijs  Kuipers  Stadion</t>
  </si>
  <si>
    <t>6e  Jan de Heer  Stadion</t>
  </si>
  <si>
    <t>7e  Mark Scholman  WTC  Woerden</t>
  </si>
  <si>
    <t>8e Remy Meeuwse  Stadion</t>
  </si>
  <si>
    <t>9e  Bart Lemmen  West Frisia</t>
  </si>
  <si>
    <t>10e  Jacco de Bruin  Stadion</t>
  </si>
  <si>
    <t>11e Ernst Eeldert  Stadion</t>
  </si>
  <si>
    <t>12e  Martin v d Berg  Stadion .</t>
  </si>
  <si>
    <t>DNF Marten SChuurman</t>
  </si>
  <si>
    <t>DNF Sydney  Bley</t>
  </si>
  <si>
    <t>1e Marius  Kranendonk    MTB</t>
  </si>
  <si>
    <t>2e  Miquel  Verhagen  Stadion</t>
  </si>
  <si>
    <t>3e  Wiel  Wijnen ....................</t>
  </si>
  <si>
    <t>4e  Jan  Sanders  Adelaar</t>
  </si>
  <si>
    <t>5e  Arjan Smit  WTC Woerden MTB</t>
  </si>
  <si>
    <t>6e  Jeroen Meulmeester Stadion</t>
  </si>
  <si>
    <t>7e  Marijn  Teernstra  Stadion</t>
  </si>
  <si>
    <t>8e  Mathijs  Twisk   CS 030</t>
  </si>
  <si>
    <t>9e  Roland  Donselaar  Stadion</t>
  </si>
  <si>
    <t>10e  Peter de Jong  Jan v Arkel  MTB</t>
  </si>
  <si>
    <t>11e  Robert  Crommentuyn  Stadion</t>
  </si>
  <si>
    <t>12e  Bart  Schuurman ...........</t>
  </si>
  <si>
    <t>13e  Jos v d Heuvel   Stadion</t>
  </si>
  <si>
    <t>14e  Chris  Mc Kenney  SRAM Factory</t>
  </si>
  <si>
    <t>15e  Peter  Bouman  Stadion</t>
  </si>
  <si>
    <t>16e   Dave  Helmink  Jan v Arkel</t>
  </si>
  <si>
    <t>17e  Walter van Asch  Eendracht</t>
  </si>
  <si>
    <t>18e   Thomas  Nekkers  Domrenner</t>
  </si>
  <si>
    <t>19e Peter  Rikkers  Cycle Team</t>
  </si>
  <si>
    <t>20e  Maarten v d Molen .............</t>
  </si>
  <si>
    <t>21e  Angelo  Verhagen Stadion .</t>
  </si>
  <si>
    <t>DNF Hanneke  Mulder  RWC  Ahoy</t>
  </si>
  <si>
    <t>C. Klasse</t>
  </si>
  <si>
    <t>1e  Susan v Donselaar  Stadion</t>
  </si>
  <si>
    <t>2e  Johan Janssen  Stadion</t>
  </si>
  <si>
    <t>3e  Piet Hoevers  Volharding</t>
  </si>
  <si>
    <t>4e  Hans Bakker  Stadion</t>
  </si>
  <si>
    <t>6e  Aniek  Rooderkerken ..............</t>
  </si>
  <si>
    <t>7e Kees van Wijk  Stadion</t>
  </si>
  <si>
    <t>8e  Rogier  Wiercx  Stadion</t>
  </si>
  <si>
    <t>9e  Daan  Westeneng  Adelaar</t>
  </si>
  <si>
    <t>10e Cor v d Sluijs  Volharding</t>
  </si>
  <si>
    <t>DNF  Arie den Braven.</t>
  </si>
  <si>
    <t>MTB</t>
  </si>
  <si>
    <t>Marius Kranendonk</t>
  </si>
  <si>
    <t>Wiel Wijnen</t>
  </si>
  <si>
    <t>Jan Sanders</t>
  </si>
  <si>
    <t>Arjan Smit</t>
  </si>
  <si>
    <t>Bart Schuurman</t>
  </si>
  <si>
    <t>Thomas Nekkers</t>
  </si>
  <si>
    <t>CS 030 of RWC Ahoy</t>
  </si>
  <si>
    <t>Max Haaksman</t>
  </si>
  <si>
    <t>Mark Scholman</t>
  </si>
  <si>
    <t>Martin van de berg</t>
  </si>
  <si>
    <t>Sydney Bley</t>
  </si>
  <si>
    <t>Aniek Rooderkerken</t>
  </si>
  <si>
    <t>Cor van de Sluijs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</si>
</sst>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rgb="FF000000"/>
      <name val="&amp;quot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Border="1" applyAlignment="1">
      <alignment textRotation="135"/>
    </xf>
    <xf numFmtId="164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Border="1" applyAlignment="1">
      <alignment textRotation="135"/>
    </xf>
    <xf numFmtId="0" fontId="4" fillId="0" borderId="0" xfId="0" applyFont="1" applyBorder="1" applyAlignment="1">
      <alignment textRotation="135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0" xfId="0" applyFont="1" applyBorder="1"/>
    <xf numFmtId="0" fontId="3" fillId="0" borderId="1" xfId="0" applyFont="1" applyBorder="1"/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textRotation="135"/>
    </xf>
    <xf numFmtId="164" fontId="4" fillId="0" borderId="0" xfId="0" applyNumberFormat="1" applyFont="1" applyBorder="1" applyAlignment="1">
      <alignment horizontal="center" textRotation="135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textRotation="135"/>
    </xf>
    <xf numFmtId="0" fontId="14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4" fillId="0" borderId="0" xfId="0" applyNumberFormat="1" applyFont="1" applyFill="1" applyBorder="1" applyAlignment="1">
      <alignment horizontal="center" textRotation="135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18" fillId="0" borderId="0" xfId="0" applyFont="1"/>
    <xf numFmtId="0" fontId="0" fillId="0" borderId="0" xfId="0" applyFont="1" applyFill="1" applyBorder="1" applyAlignment="1">
      <alignment vertical="center"/>
    </xf>
    <xf numFmtId="0" fontId="12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6"/>
  <sheetViews>
    <sheetView workbookViewId="0">
      <selection activeCell="I20" sqref="I20"/>
    </sheetView>
  </sheetViews>
  <sheetFormatPr defaultRowHeight="14.5"/>
  <cols>
    <col min="1" max="1" width="8.453125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>
      <c r="A1" t="s">
        <v>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A2" t="s">
        <v>5</v>
      </c>
      <c r="B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A3" t="s">
        <v>5</v>
      </c>
      <c r="B3" t="s">
        <v>20</v>
      </c>
    </row>
    <row r="4" spans="1:18">
      <c r="A4" t="s">
        <v>5</v>
      </c>
      <c r="B4" t="s">
        <v>8</v>
      </c>
    </row>
    <row r="5" spans="1:18">
      <c r="A5" t="s">
        <v>5</v>
      </c>
      <c r="B5" t="s">
        <v>9</v>
      </c>
      <c r="K5" s="36"/>
      <c r="Q5" s="36"/>
    </row>
    <row r="6" spans="1:18">
      <c r="K6" s="36"/>
      <c r="Q6" s="36"/>
    </row>
    <row r="7" spans="1:18" ht="15" thickBot="1">
      <c r="A7" s="36" t="s">
        <v>23</v>
      </c>
      <c r="K7" s="36"/>
      <c r="Q7" s="36"/>
    </row>
    <row r="8" spans="1:18">
      <c r="A8" s="38" t="s">
        <v>12</v>
      </c>
      <c r="B8" s="38" t="s">
        <v>10</v>
      </c>
      <c r="C8" s="38" t="s">
        <v>16</v>
      </c>
      <c r="D8" s="39" t="s">
        <v>17</v>
      </c>
      <c r="E8" s="52" t="s">
        <v>18</v>
      </c>
      <c r="K8" s="36"/>
      <c r="Q8" s="36"/>
    </row>
    <row r="9" spans="1:18">
      <c r="A9" s="40" t="s">
        <v>4</v>
      </c>
      <c r="B9" s="40"/>
      <c r="C9" s="40"/>
      <c r="D9" s="41"/>
      <c r="K9" s="36"/>
      <c r="Q9" s="36"/>
    </row>
    <row r="10" spans="1:18">
      <c r="A10" s="40" t="s">
        <v>3</v>
      </c>
      <c r="B10" s="40"/>
      <c r="C10" s="40"/>
      <c r="D10" s="41"/>
      <c r="K10" s="36"/>
      <c r="Q10" s="36"/>
    </row>
    <row r="11" spans="1:18">
      <c r="A11" s="40" t="s">
        <v>2</v>
      </c>
      <c r="B11" s="40"/>
      <c r="C11" s="40"/>
      <c r="D11" s="41"/>
      <c r="K11" s="36"/>
      <c r="Q11" s="36"/>
    </row>
    <row r="12" spans="1:18" ht="15" thickBot="1">
      <c r="A12" s="42" t="s">
        <v>11</v>
      </c>
      <c r="B12" s="42"/>
      <c r="C12" s="42"/>
      <c r="D12" s="43"/>
    </row>
    <row r="13" spans="1:18">
      <c r="A13" s="37"/>
      <c r="B13" s="37"/>
      <c r="C13" s="37"/>
      <c r="D13" s="37"/>
    </row>
    <row r="14" spans="1:18" ht="15" thickBot="1">
      <c r="A14" s="36" t="s">
        <v>22</v>
      </c>
    </row>
    <row r="15" spans="1:18">
      <c r="A15" s="38" t="s">
        <v>12</v>
      </c>
      <c r="B15" s="38" t="s">
        <v>10</v>
      </c>
      <c r="C15" s="38" t="s">
        <v>16</v>
      </c>
      <c r="D15" s="39" t="s">
        <v>17</v>
      </c>
      <c r="E15" s="52" t="s">
        <v>18</v>
      </c>
    </row>
    <row r="16" spans="1:18">
      <c r="A16" s="40" t="s">
        <v>4</v>
      </c>
      <c r="B16" s="40">
        <v>39</v>
      </c>
      <c r="C16" s="40">
        <f>A!H2</f>
        <v>85</v>
      </c>
      <c r="D16" s="41">
        <f>A!N2</f>
        <v>14</v>
      </c>
      <c r="E16">
        <v>9</v>
      </c>
    </row>
    <row r="17" spans="1:6">
      <c r="A17" s="40" t="s">
        <v>3</v>
      </c>
      <c r="B17" s="40">
        <v>59</v>
      </c>
      <c r="C17" s="40">
        <f>'B '!H2</f>
        <v>133</v>
      </c>
      <c r="D17" s="41">
        <f>'B '!M2</f>
        <v>20</v>
      </c>
      <c r="E17">
        <v>14</v>
      </c>
    </row>
    <row r="18" spans="1:6">
      <c r="A18" s="40" t="s">
        <v>2</v>
      </c>
      <c r="B18" s="40">
        <v>26</v>
      </c>
      <c r="C18" s="40">
        <f>'C'!H2</f>
        <v>62</v>
      </c>
      <c r="D18" s="41">
        <f>'C'!L2</f>
        <v>10</v>
      </c>
      <c r="E18">
        <v>7</v>
      </c>
    </row>
    <row r="19" spans="1:6" ht="15" thickBot="1">
      <c r="A19" s="42" t="s">
        <v>11</v>
      </c>
      <c r="B19" s="42">
        <f>SUM(B16:B18)</f>
        <v>124</v>
      </c>
      <c r="C19" s="42">
        <f>SUM(C16:C18)</f>
        <v>280</v>
      </c>
      <c r="D19" s="43"/>
    </row>
    <row r="20" spans="1:6">
      <c r="A20" s="37"/>
      <c r="B20" s="37"/>
      <c r="C20" s="37"/>
      <c r="D20" s="37"/>
      <c r="E20" s="37"/>
      <c r="F20" s="37"/>
    </row>
    <row r="21" spans="1:6" ht="15" thickBot="1">
      <c r="A21" s="36" t="s">
        <v>21</v>
      </c>
    </row>
    <row r="22" spans="1:6">
      <c r="A22" s="38" t="s">
        <v>12</v>
      </c>
      <c r="B22" s="38" t="s">
        <v>10</v>
      </c>
      <c r="C22" s="38" t="s">
        <v>16</v>
      </c>
      <c r="D22" s="39" t="s">
        <v>17</v>
      </c>
    </row>
    <row r="23" spans="1:6">
      <c r="A23" s="40" t="s">
        <v>4</v>
      </c>
      <c r="B23" s="40"/>
      <c r="C23" s="40"/>
      <c r="D23" s="41"/>
    </row>
    <row r="24" spans="1:6">
      <c r="A24" s="40" t="s">
        <v>3</v>
      </c>
      <c r="B24" s="40">
        <v>74</v>
      </c>
      <c r="C24" s="40">
        <v>267</v>
      </c>
      <c r="D24" s="41">
        <v>36</v>
      </c>
    </row>
    <row r="25" spans="1:6">
      <c r="A25" s="40" t="s">
        <v>2</v>
      </c>
      <c r="B25" s="40"/>
      <c r="C25" s="40"/>
      <c r="D25" s="41"/>
    </row>
    <row r="26" spans="1:6" ht="15" thickBot="1">
      <c r="A26" s="42"/>
      <c r="B26" s="42">
        <f>SUM(B23:B25)</f>
        <v>74</v>
      </c>
      <c r="C26" s="42">
        <f>SUM(C23:C25)</f>
        <v>267</v>
      </c>
      <c r="D26" s="4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B029-DB42-4F47-8016-F7E9B337E821}">
  <dimension ref="A1:A52"/>
  <sheetViews>
    <sheetView topLeftCell="A34" workbookViewId="0">
      <selection activeCell="A42" sqref="A42:A52"/>
    </sheetView>
  </sheetViews>
  <sheetFormatPr defaultRowHeight="14.5"/>
  <sheetData>
    <row r="1" spans="1:1">
      <c r="A1" t="s">
        <v>314</v>
      </c>
    </row>
    <row r="2" spans="1:1">
      <c r="A2" t="s">
        <v>362</v>
      </c>
    </row>
    <row r="3" spans="1:1">
      <c r="A3" t="s">
        <v>363</v>
      </c>
    </row>
    <row r="4" spans="1:1">
      <c r="A4" t="s">
        <v>317</v>
      </c>
    </row>
    <row r="5" spans="1:1">
      <c r="A5" t="s">
        <v>364</v>
      </c>
    </row>
    <row r="6" spans="1:1">
      <c r="A6" t="s">
        <v>365</v>
      </c>
    </row>
    <row r="7" spans="1:1">
      <c r="A7" t="s">
        <v>366</v>
      </c>
    </row>
    <row r="8" spans="1:1">
      <c r="A8" t="s">
        <v>367</v>
      </c>
    </row>
    <row r="9" spans="1:1">
      <c r="A9" t="s">
        <v>368</v>
      </c>
    </row>
    <row r="10" spans="1:1">
      <c r="A10" t="s">
        <v>369</v>
      </c>
    </row>
    <row r="11" spans="1:1">
      <c r="A11" t="s">
        <v>370</v>
      </c>
    </row>
    <row r="12" spans="1:1">
      <c r="A12" t="s">
        <v>371</v>
      </c>
    </row>
    <row r="13" spans="1:1">
      <c r="A13" t="s">
        <v>372</v>
      </c>
    </row>
    <row r="14" spans="1:1">
      <c r="A14" t="s">
        <v>373</v>
      </c>
    </row>
    <row r="15" spans="1:1">
      <c r="A15" t="s">
        <v>374</v>
      </c>
    </row>
    <row r="17" spans="1:1">
      <c r="A17" t="s">
        <v>98</v>
      </c>
    </row>
    <row r="18" spans="1:1">
      <c r="A18" t="s">
        <v>375</v>
      </c>
    </row>
    <row r="19" spans="1:1">
      <c r="A19" t="s">
        <v>376</v>
      </c>
    </row>
    <row r="20" spans="1:1">
      <c r="A20" t="s">
        <v>377</v>
      </c>
    </row>
    <row r="21" spans="1:1">
      <c r="A21" t="s">
        <v>378</v>
      </c>
    </row>
    <row r="22" spans="1:1">
      <c r="A22" t="s">
        <v>379</v>
      </c>
    </row>
    <row r="23" spans="1:1">
      <c r="A23" t="s">
        <v>380</v>
      </c>
    </row>
    <row r="24" spans="1:1">
      <c r="A24" t="s">
        <v>381</v>
      </c>
    </row>
    <row r="25" spans="1:1">
      <c r="A25" t="s">
        <v>382</v>
      </c>
    </row>
    <row r="26" spans="1:1">
      <c r="A26" t="s">
        <v>383</v>
      </c>
    </row>
    <row r="27" spans="1:1">
      <c r="A27" t="s">
        <v>384</v>
      </c>
    </row>
    <row r="28" spans="1:1">
      <c r="A28" t="s">
        <v>385</v>
      </c>
    </row>
    <row r="29" spans="1:1">
      <c r="A29" t="s">
        <v>386</v>
      </c>
    </row>
    <row r="30" spans="1:1">
      <c r="A30" t="s">
        <v>387</v>
      </c>
    </row>
    <row r="31" spans="1:1">
      <c r="A31" t="s">
        <v>388</v>
      </c>
    </row>
    <row r="32" spans="1:1">
      <c r="A32" t="s">
        <v>389</v>
      </c>
    </row>
    <row r="33" spans="1:1">
      <c r="A33" t="s">
        <v>390</v>
      </c>
    </row>
    <row r="34" spans="1:1">
      <c r="A34" t="s">
        <v>391</v>
      </c>
    </row>
    <row r="35" spans="1:1">
      <c r="A35" t="s">
        <v>392</v>
      </c>
    </row>
    <row r="36" spans="1:1">
      <c r="A36" t="s">
        <v>393</v>
      </c>
    </row>
    <row r="37" spans="1:1">
      <c r="A37" t="s">
        <v>394</v>
      </c>
    </row>
    <row r="38" spans="1:1">
      <c r="A38" t="s">
        <v>395</v>
      </c>
    </row>
    <row r="39" spans="1:1">
      <c r="A39" t="s">
        <v>396</v>
      </c>
    </row>
    <row r="41" spans="1:1">
      <c r="A41" t="s">
        <v>397</v>
      </c>
    </row>
    <row r="42" spans="1:1">
      <c r="A42" t="s">
        <v>398</v>
      </c>
    </row>
    <row r="43" spans="1:1">
      <c r="A43" t="s">
        <v>399</v>
      </c>
    </row>
    <row r="44" spans="1:1">
      <c r="A44" t="s">
        <v>400</v>
      </c>
    </row>
    <row r="45" spans="1:1">
      <c r="A45" t="s">
        <v>401</v>
      </c>
    </row>
    <row r="46" spans="1:1">
      <c r="A46" t="s">
        <v>277</v>
      </c>
    </row>
    <row r="47" spans="1:1">
      <c r="A47" t="s">
        <v>402</v>
      </c>
    </row>
    <row r="48" spans="1:1">
      <c r="A48" t="s">
        <v>403</v>
      </c>
    </row>
    <row r="49" spans="1:1">
      <c r="A49" t="s">
        <v>404</v>
      </c>
    </row>
    <row r="50" spans="1:1">
      <c r="A50" t="s">
        <v>405</v>
      </c>
    </row>
    <row r="51" spans="1:1">
      <c r="A51" t="s">
        <v>406</v>
      </c>
    </row>
    <row r="52" spans="1:1">
      <c r="A52" t="s">
        <v>407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FF45-0F57-414A-BE01-858F9EEBE833}">
  <dimension ref="A1"/>
  <sheetViews>
    <sheetView workbookViewId="0">
      <selection activeCell="J21" sqref="J21"/>
    </sheetView>
  </sheetViews>
  <sheetFormatPr defaultRowHeight="14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3050-E4AE-41FC-95A3-CBFF0A6F609F}">
  <dimension ref="A1"/>
  <sheetViews>
    <sheetView workbookViewId="0">
      <selection activeCell="L19" sqref="L19"/>
    </sheetView>
  </sheetViews>
  <sheetFormatPr defaultRowHeight="14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F174-DE97-45DC-837F-04419CBE1B92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3475-1BE9-4EAE-B427-58AF2B84855E}">
  <dimension ref="A1"/>
  <sheetViews>
    <sheetView workbookViewId="0">
      <selection activeCell="K21" sqref="K21"/>
    </sheetView>
  </sheetViews>
  <sheetFormatPr defaultRowHeight="14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8948-107F-4124-A9F2-7B7C892692F0}">
  <dimension ref="A1"/>
  <sheetViews>
    <sheetView topLeftCell="D1" workbookViewId="0">
      <selection activeCell="L14" sqref="L14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zoomScale="80" zoomScaleNormal="80" workbookViewId="0">
      <selection activeCell="T4" sqref="T4:U26"/>
    </sheetView>
  </sheetViews>
  <sheetFormatPr defaultColWidth="8.81640625" defaultRowHeight="14.5"/>
  <cols>
    <col min="1" max="1" width="3.1796875" style="1" bestFit="1" customWidth="1"/>
    <col min="2" max="2" width="13.54296875" style="18" bestFit="1" customWidth="1"/>
    <col min="3" max="3" width="17.08984375" style="54" bestFit="1" customWidth="1"/>
    <col min="4" max="4" width="11.90625" style="1" bestFit="1" customWidth="1"/>
    <col min="5" max="5" width="7.453125" style="45" bestFit="1" customWidth="1"/>
    <col min="6" max="6" width="7.453125" style="45" hidden="1" customWidth="1"/>
    <col min="7" max="7" width="8.54296875" style="45" hidden="1" customWidth="1"/>
    <col min="8" max="8" width="8.81640625" style="1"/>
    <col min="9" max="17" width="9.54296875" style="1" customWidth="1"/>
    <col min="18" max="19" width="9.54296875" style="13" customWidth="1"/>
    <col min="20" max="20" width="8.81640625" style="1"/>
    <col min="21" max="21" width="25.6328125" style="1" customWidth="1"/>
    <col min="22" max="16384" width="8.81640625" style="1"/>
  </cols>
  <sheetData>
    <row r="1" spans="1:22" ht="13" customHeight="1">
      <c r="A1" s="1" t="s">
        <v>4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</row>
    <row r="2" spans="1:22" ht="13" customHeight="1">
      <c r="H2" s="12">
        <f>SUM(I2:S2)</f>
        <v>85</v>
      </c>
      <c r="I2" s="13">
        <f t="shared" ref="I2:S2" si="0">COUNT(I4:I41)</f>
        <v>14</v>
      </c>
      <c r="J2" s="13">
        <f t="shared" si="0"/>
        <v>15</v>
      </c>
      <c r="K2" s="13">
        <f t="shared" si="0"/>
        <v>13</v>
      </c>
      <c r="L2" s="13">
        <f t="shared" si="0"/>
        <v>18</v>
      </c>
      <c r="M2" s="13">
        <f t="shared" si="0"/>
        <v>11</v>
      </c>
      <c r="N2" s="13">
        <f t="shared" si="0"/>
        <v>14</v>
      </c>
      <c r="O2" s="13">
        <f t="shared" si="0"/>
        <v>0</v>
      </c>
      <c r="P2" s="13">
        <f t="shared" si="0"/>
        <v>0</v>
      </c>
      <c r="Q2" s="13">
        <f t="shared" si="0"/>
        <v>0</v>
      </c>
      <c r="R2" s="13">
        <f t="shared" si="0"/>
        <v>0</v>
      </c>
      <c r="S2" s="13">
        <f t="shared" si="0"/>
        <v>0</v>
      </c>
    </row>
    <row r="3" spans="1:22" ht="47">
      <c r="B3" s="19" t="s">
        <v>0</v>
      </c>
      <c r="C3" s="53" t="s">
        <v>1</v>
      </c>
      <c r="D3" s="12" t="s">
        <v>137</v>
      </c>
      <c r="E3" s="46" t="s">
        <v>19</v>
      </c>
      <c r="F3" s="46" t="s">
        <v>14</v>
      </c>
      <c r="G3" s="46" t="s">
        <v>15</v>
      </c>
      <c r="H3" s="11" t="s">
        <v>13</v>
      </c>
      <c r="I3" s="10">
        <v>43386</v>
      </c>
      <c r="J3" s="10">
        <v>43393</v>
      </c>
      <c r="K3" s="9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</row>
    <row r="4" spans="1:22" ht="13" customHeight="1">
      <c r="A4" s="18">
        <v>1</v>
      </c>
      <c r="B4" s="20">
        <f>COUNT(I4:S4)</f>
        <v>6</v>
      </c>
      <c r="C4" s="54" t="s">
        <v>67</v>
      </c>
      <c r="D4" s="1" t="s">
        <v>139</v>
      </c>
      <c r="E4" s="47">
        <f>IF(B4&lt;11,H4,IF(B4=11,H4-F4,H4-F4-G4))</f>
        <v>165</v>
      </c>
      <c r="F4" s="47">
        <f>SMALL(I4:S4,1)</f>
        <v>26</v>
      </c>
      <c r="G4" s="47">
        <f>SMALL(I4:S4,2)</f>
        <v>27</v>
      </c>
      <c r="H4" s="21">
        <f>SUM(I4:S4)</f>
        <v>165</v>
      </c>
      <c r="I4" s="3">
        <v>28</v>
      </c>
      <c r="J4" s="3">
        <v>27</v>
      </c>
      <c r="K4" s="3">
        <v>28</v>
      </c>
      <c r="L4" s="3">
        <v>29</v>
      </c>
      <c r="M4" s="3">
        <v>27</v>
      </c>
      <c r="N4" s="3">
        <v>26</v>
      </c>
      <c r="O4" s="3"/>
      <c r="P4" s="3"/>
      <c r="Q4" s="3"/>
      <c r="R4" s="3"/>
      <c r="S4" s="3"/>
      <c r="T4"/>
      <c r="U4"/>
      <c r="V4"/>
    </row>
    <row r="5" spans="1:22" ht="13" customHeight="1">
      <c r="A5" s="18">
        <v>2</v>
      </c>
      <c r="B5" s="20">
        <f>COUNT(I5:S5)</f>
        <v>5</v>
      </c>
      <c r="C5" s="54" t="s">
        <v>58</v>
      </c>
      <c r="D5" s="1" t="s">
        <v>144</v>
      </c>
      <c r="E5" s="47">
        <f>IF(B5&lt;11,H5,IF(B5=11,H5-F5,H5-F5-G5))</f>
        <v>146.30000000000001</v>
      </c>
      <c r="F5" s="47">
        <f>SMALL(I5:S5,1)</f>
        <v>28</v>
      </c>
      <c r="G5" s="47">
        <f>SMALL(I5:S5,2)</f>
        <v>28</v>
      </c>
      <c r="H5" s="21">
        <f>SUM(I5:S5)</f>
        <v>146.30000000000001</v>
      </c>
      <c r="I5" s="3">
        <v>30.1</v>
      </c>
      <c r="J5" s="4">
        <v>30.1</v>
      </c>
      <c r="K5" s="4">
        <v>30.1</v>
      </c>
      <c r="L5" s="4"/>
      <c r="M5" s="3">
        <v>28</v>
      </c>
      <c r="N5" s="4">
        <v>28</v>
      </c>
      <c r="O5" s="3"/>
      <c r="P5" s="4"/>
      <c r="Q5" s="3"/>
      <c r="R5" s="28"/>
      <c r="S5" s="3"/>
      <c r="T5"/>
      <c r="U5"/>
      <c r="V5"/>
    </row>
    <row r="6" spans="1:22" ht="13" customHeight="1">
      <c r="A6" s="18">
        <v>3</v>
      </c>
      <c r="B6" s="20">
        <f>COUNT(I6:S6)</f>
        <v>6</v>
      </c>
      <c r="C6" s="54" t="s">
        <v>63</v>
      </c>
      <c r="D6" s="1" t="s">
        <v>139</v>
      </c>
      <c r="E6" s="47">
        <f>IF(B6&lt;11,H6,IF(B6=11,H6-F6,H6-F6-G6))</f>
        <v>141</v>
      </c>
      <c r="F6" s="47">
        <f>SMALL(I6:S6,1)</f>
        <v>20</v>
      </c>
      <c r="G6" s="47">
        <f>SMALL(I6:S6,2)</f>
        <v>21</v>
      </c>
      <c r="H6" s="21">
        <f>SUM(I6:S6)</f>
        <v>141</v>
      </c>
      <c r="I6" s="3">
        <v>27</v>
      </c>
      <c r="J6" s="3">
        <v>20</v>
      </c>
      <c r="K6" s="3">
        <v>25</v>
      </c>
      <c r="L6" s="3">
        <v>22</v>
      </c>
      <c r="M6" s="3">
        <v>26</v>
      </c>
      <c r="N6" s="4">
        <v>21</v>
      </c>
      <c r="O6" s="3"/>
      <c r="P6" s="3"/>
      <c r="Q6" s="3"/>
      <c r="R6" s="3"/>
      <c r="S6" s="3"/>
      <c r="T6"/>
      <c r="U6"/>
      <c r="V6"/>
    </row>
    <row r="7" spans="1:22" ht="13" customHeight="1">
      <c r="A7" s="18">
        <v>4</v>
      </c>
      <c r="B7" s="20">
        <f>COUNT(I7:S7)</f>
        <v>5</v>
      </c>
      <c r="C7" s="54" t="s">
        <v>62</v>
      </c>
      <c r="D7" s="1" t="s">
        <v>139</v>
      </c>
      <c r="E7" s="47">
        <f>IF(B7&lt;11,H7,IF(B7=11,H7-F7,H7-F7-G7))</f>
        <v>133</v>
      </c>
      <c r="F7" s="47">
        <f>SMALL(I7:S7,1)</f>
        <v>22</v>
      </c>
      <c r="G7" s="47">
        <f>SMALL(I7:S7,2)</f>
        <v>26</v>
      </c>
      <c r="H7" s="21">
        <f>SUM(I7:S7)</f>
        <v>133</v>
      </c>
      <c r="I7" s="3">
        <v>26</v>
      </c>
      <c r="J7" s="3">
        <v>28</v>
      </c>
      <c r="K7" s="3">
        <v>29</v>
      </c>
      <c r="L7" s="3">
        <v>28</v>
      </c>
      <c r="M7" s="3">
        <v>22</v>
      </c>
      <c r="N7" s="4"/>
      <c r="O7" s="3"/>
      <c r="P7" s="3"/>
      <c r="Q7" s="3"/>
      <c r="R7" s="15"/>
      <c r="S7" s="3"/>
      <c r="T7"/>
      <c r="U7"/>
      <c r="V7"/>
    </row>
    <row r="8" spans="1:22" ht="13" customHeight="1">
      <c r="A8" s="18">
        <v>5</v>
      </c>
      <c r="B8" s="20">
        <f>COUNT(I8:S8)</f>
        <v>5</v>
      </c>
      <c r="C8" s="54" t="s">
        <v>60</v>
      </c>
      <c r="D8" s="1" t="s">
        <v>139</v>
      </c>
      <c r="E8" s="47">
        <f>IF(B8&lt;11,H8,IF(B8=11,H8-F8,H8-F8-G8))</f>
        <v>127.1</v>
      </c>
      <c r="F8" s="47">
        <f>SMALL(I8:S8,1)</f>
        <v>20</v>
      </c>
      <c r="G8" s="47">
        <f>SMALL(I8:S8,2)</f>
        <v>24</v>
      </c>
      <c r="H8" s="21">
        <f>SUM(I8:S8)</f>
        <v>127.1</v>
      </c>
      <c r="I8" s="3">
        <v>20</v>
      </c>
      <c r="J8" s="3">
        <v>26</v>
      </c>
      <c r="K8" s="3"/>
      <c r="L8" s="3">
        <v>24</v>
      </c>
      <c r="M8" s="3">
        <v>30.1</v>
      </c>
      <c r="N8" s="4">
        <v>27</v>
      </c>
      <c r="O8" s="15"/>
      <c r="P8" s="3"/>
      <c r="Q8" s="3"/>
      <c r="R8" s="3"/>
      <c r="S8" s="3"/>
      <c r="T8"/>
      <c r="U8"/>
      <c r="V8"/>
    </row>
    <row r="9" spans="1:22" ht="13" customHeight="1">
      <c r="A9" s="18">
        <v>6</v>
      </c>
      <c r="B9" s="20">
        <f>COUNT(I9:S9)</f>
        <v>5</v>
      </c>
      <c r="C9" s="54" t="s">
        <v>66</v>
      </c>
      <c r="D9" s="1" t="s">
        <v>139</v>
      </c>
      <c r="E9" s="47">
        <f>IF(B9&lt;11,H9,IF(B9=11,H9-F9,H9-F9-G9))</f>
        <v>127</v>
      </c>
      <c r="F9" s="47">
        <f>SMALL(I9:S9,1)</f>
        <v>17</v>
      </c>
      <c r="G9" s="47">
        <f>SMALL(I9:S9,2)</f>
        <v>25</v>
      </c>
      <c r="H9" s="21">
        <f>SUM(I9:S9)</f>
        <v>127</v>
      </c>
      <c r="I9" s="3">
        <v>29</v>
      </c>
      <c r="J9" s="3">
        <v>17</v>
      </c>
      <c r="K9" s="4"/>
      <c r="L9" s="3">
        <v>27</v>
      </c>
      <c r="M9" s="3">
        <v>29</v>
      </c>
      <c r="N9" s="4">
        <v>25</v>
      </c>
      <c r="O9" s="3"/>
      <c r="P9" s="3"/>
      <c r="Q9" s="4"/>
      <c r="R9" s="17"/>
      <c r="S9" s="27"/>
      <c r="T9"/>
      <c r="U9"/>
      <c r="V9"/>
    </row>
    <row r="10" spans="1:22" ht="13" customHeight="1">
      <c r="A10" s="18">
        <v>7</v>
      </c>
      <c r="B10" s="20">
        <f>COUNT(I10:S10)</f>
        <v>5</v>
      </c>
      <c r="C10" s="54" t="s">
        <v>160</v>
      </c>
      <c r="D10" s="1" t="s">
        <v>139</v>
      </c>
      <c r="E10" s="47">
        <f>IF(B10&lt;11,H10,IF(B10=11,H10-F10,H10-F10-G10))</f>
        <v>116</v>
      </c>
      <c r="F10" s="47">
        <f>SMALL(I10:S10,1)</f>
        <v>22</v>
      </c>
      <c r="G10" s="47">
        <f>SMALL(I10:S10,2)</f>
        <v>23</v>
      </c>
      <c r="H10" s="21">
        <f>SUM(I10:S10)</f>
        <v>116</v>
      </c>
      <c r="I10" s="3">
        <v>23</v>
      </c>
      <c r="J10" s="3">
        <v>23</v>
      </c>
      <c r="K10" s="4">
        <v>22</v>
      </c>
      <c r="L10" s="3"/>
      <c r="M10" s="4">
        <v>25</v>
      </c>
      <c r="N10" s="4">
        <v>23</v>
      </c>
      <c r="O10" s="3"/>
      <c r="P10" s="3"/>
      <c r="Q10" s="3"/>
      <c r="R10" s="3"/>
      <c r="S10" s="3"/>
      <c r="T10"/>
      <c r="U10"/>
      <c r="V10"/>
    </row>
    <row r="11" spans="1:22" ht="13" customHeight="1">
      <c r="A11" s="18">
        <v>8</v>
      </c>
      <c r="B11" s="20">
        <f>COUNT(I11:S11)</f>
        <v>6</v>
      </c>
      <c r="C11" s="54" t="s">
        <v>65</v>
      </c>
      <c r="D11" s="1" t="s">
        <v>139</v>
      </c>
      <c r="E11" s="47">
        <f>IF(B11&lt;11,H11,IF(B11=11,H11-F11,H11-F11-G11))</f>
        <v>116</v>
      </c>
      <c r="F11" s="47">
        <f>SMALL(I11:S11,1)</f>
        <v>14</v>
      </c>
      <c r="G11" s="47">
        <f>SMALL(I11:S11,2)</f>
        <v>18</v>
      </c>
      <c r="H11" s="21">
        <f>SUM(I11:S11)</f>
        <v>116</v>
      </c>
      <c r="I11" s="3">
        <v>21</v>
      </c>
      <c r="J11" s="4">
        <v>18</v>
      </c>
      <c r="K11" s="3">
        <v>19</v>
      </c>
      <c r="L11" s="3">
        <v>14</v>
      </c>
      <c r="M11" s="3">
        <v>24</v>
      </c>
      <c r="N11" s="4">
        <v>20</v>
      </c>
      <c r="O11" s="3"/>
      <c r="P11" s="3"/>
      <c r="Q11" s="3"/>
      <c r="R11" s="3"/>
      <c r="S11" s="3"/>
      <c r="T11"/>
      <c r="U11"/>
      <c r="V11"/>
    </row>
    <row r="12" spans="1:22" ht="13" customHeight="1">
      <c r="A12" s="18">
        <v>9</v>
      </c>
      <c r="B12" s="20">
        <f>COUNT(I12:S12)</f>
        <v>4</v>
      </c>
      <c r="C12" s="54" t="s">
        <v>64</v>
      </c>
      <c r="D12" s="1" t="s">
        <v>141</v>
      </c>
      <c r="E12" s="47">
        <f>IF(B12&lt;11,H12,IF(B12=11,H12-F12,H12-F12-G12))</f>
        <v>106</v>
      </c>
      <c r="F12" s="47">
        <f>SMALL(I12:S12,1)</f>
        <v>25</v>
      </c>
      <c r="G12" s="47">
        <f>SMALL(I12:S12,2)</f>
        <v>26</v>
      </c>
      <c r="H12" s="21">
        <f>SUM(I12:S12)</f>
        <v>106</v>
      </c>
      <c r="I12" s="3">
        <v>25</v>
      </c>
      <c r="J12" s="3">
        <v>29</v>
      </c>
      <c r="K12" s="3">
        <v>26</v>
      </c>
      <c r="L12" s="3">
        <v>26</v>
      </c>
      <c r="M12" s="3"/>
      <c r="N12" s="3"/>
      <c r="O12" s="3"/>
      <c r="P12" s="3"/>
      <c r="Q12" s="3"/>
      <c r="R12" s="34"/>
      <c r="S12" s="3"/>
      <c r="T12"/>
      <c r="U12"/>
      <c r="V12"/>
    </row>
    <row r="13" spans="1:22" ht="13" customHeight="1">
      <c r="A13" s="18">
        <v>10</v>
      </c>
      <c r="B13" s="20">
        <f>COUNT(I13:S13)</f>
        <v>5</v>
      </c>
      <c r="C13" s="67" t="s">
        <v>149</v>
      </c>
      <c r="D13" s="5" t="s">
        <v>139</v>
      </c>
      <c r="E13" s="47">
        <f>IF(B13&lt;11,H13,IF(B13=11,H13-F13,H13-F13-G13))</f>
        <v>102</v>
      </c>
      <c r="F13" s="47">
        <f>SMALL(I13:S13,1)</f>
        <v>16</v>
      </c>
      <c r="G13" s="47">
        <f>SMALL(I13:S13,2)</f>
        <v>18</v>
      </c>
      <c r="H13" s="21">
        <f>SUM(I13:S13)</f>
        <v>102</v>
      </c>
      <c r="I13" s="27">
        <v>26</v>
      </c>
      <c r="J13" s="3">
        <v>22</v>
      </c>
      <c r="K13" s="3">
        <v>20</v>
      </c>
      <c r="L13" s="3">
        <v>16</v>
      </c>
      <c r="M13" s="3"/>
      <c r="N13" s="3">
        <v>18</v>
      </c>
      <c r="O13" s="3"/>
      <c r="P13" s="3"/>
      <c r="Q13" s="3"/>
      <c r="R13" s="27"/>
      <c r="S13" s="3"/>
      <c r="T13"/>
      <c r="U13"/>
      <c r="V13"/>
    </row>
    <row r="14" spans="1:22" ht="13" customHeight="1">
      <c r="A14" s="18">
        <v>11</v>
      </c>
      <c r="B14" s="20">
        <f>COUNT(I14:S14)</f>
        <v>4</v>
      </c>
      <c r="C14" s="54" t="s">
        <v>61</v>
      </c>
      <c r="D14" s="1" t="s">
        <v>139</v>
      </c>
      <c r="E14" s="47">
        <f>IF(B14&lt;11,H14,IF(B14=11,H14-F14,H14-F14-G14))</f>
        <v>92</v>
      </c>
      <c r="F14" s="47">
        <f>SMALL(I14:S14,1)</f>
        <v>21</v>
      </c>
      <c r="G14" s="47">
        <f>SMALL(I14:S14,2)</f>
        <v>23</v>
      </c>
      <c r="H14" s="21">
        <f>SUM(I14:S14)</f>
        <v>92</v>
      </c>
      <c r="I14" s="3">
        <v>24</v>
      </c>
      <c r="J14" s="3">
        <v>24</v>
      </c>
      <c r="K14" s="3">
        <v>23</v>
      </c>
      <c r="L14" s="3">
        <v>21</v>
      </c>
      <c r="M14" s="3"/>
      <c r="N14" s="3"/>
      <c r="O14" s="27"/>
      <c r="P14" s="3"/>
      <c r="Q14" s="3"/>
      <c r="R14" s="3"/>
      <c r="S14" s="3"/>
      <c r="T14"/>
      <c r="U14"/>
      <c r="V14"/>
    </row>
    <row r="15" spans="1:22" ht="13" customHeight="1">
      <c r="A15" s="18">
        <v>12</v>
      </c>
      <c r="B15" s="20">
        <f>COUNT(I15:S15)</f>
        <v>3</v>
      </c>
      <c r="C15" s="67" t="s">
        <v>287</v>
      </c>
      <c r="D15" s="5" t="s">
        <v>138</v>
      </c>
      <c r="E15" s="47">
        <f>IF(B15&lt;11,H15,IF(B15=11,H15-F15,H15-F15-G15))</f>
        <v>83.2</v>
      </c>
      <c r="F15" s="47">
        <f>SMALL(I15:S15,1)</f>
        <v>23</v>
      </c>
      <c r="G15" s="47">
        <f>SMALL(I15:S15,2)</f>
        <v>30.1</v>
      </c>
      <c r="H15" s="21">
        <f>SUM(I15:S15)</f>
        <v>83.2</v>
      </c>
      <c r="I15" s="70">
        <v>30.1</v>
      </c>
      <c r="J15" s="70">
        <v>30.1</v>
      </c>
      <c r="K15" s="3"/>
      <c r="L15" s="3">
        <v>23</v>
      </c>
      <c r="M15" s="3"/>
      <c r="N15" s="3"/>
      <c r="O15" s="3"/>
      <c r="P15" s="3"/>
      <c r="Q15" s="3"/>
      <c r="R15" s="3"/>
      <c r="S15" s="3"/>
      <c r="T15"/>
      <c r="U15"/>
      <c r="V15"/>
    </row>
    <row r="16" spans="1:22" ht="13" customHeight="1">
      <c r="A16" s="18">
        <v>13</v>
      </c>
      <c r="B16" s="20">
        <f>COUNT(I16:S16)</f>
        <v>3</v>
      </c>
      <c r="C16" s="54" t="s">
        <v>68</v>
      </c>
      <c r="D16" s="1" t="s">
        <v>139</v>
      </c>
      <c r="E16" s="47">
        <f>IF(B16&lt;11,H16,IF(B16=11,H16-F16,H16-F16-G16))</f>
        <v>60</v>
      </c>
      <c r="F16" s="47">
        <f>SMALL(I16:S16,1)</f>
        <v>19</v>
      </c>
      <c r="G16" s="47">
        <f>SMALL(I16:S16,2)</f>
        <v>19</v>
      </c>
      <c r="H16" s="21">
        <f>SUM(I16:S16)</f>
        <v>60</v>
      </c>
      <c r="I16" s="3">
        <v>22</v>
      </c>
      <c r="J16" s="3">
        <v>19</v>
      </c>
      <c r="K16" s="3"/>
      <c r="L16" s="3">
        <v>19</v>
      </c>
      <c r="M16" s="3"/>
      <c r="N16" s="3"/>
      <c r="O16" s="3"/>
      <c r="P16" s="3"/>
      <c r="Q16" s="3"/>
      <c r="R16" s="3"/>
      <c r="S16" s="3"/>
      <c r="T16"/>
      <c r="U16"/>
      <c r="V16"/>
    </row>
    <row r="17" spans="1:22" ht="13" customHeight="1">
      <c r="A17" s="18">
        <v>14</v>
      </c>
      <c r="B17" s="20">
        <f>COUNT(I17:S17)</f>
        <v>2</v>
      </c>
      <c r="C17" s="56" t="s">
        <v>286</v>
      </c>
      <c r="D17" s="5" t="s">
        <v>285</v>
      </c>
      <c r="E17" s="47">
        <f>IF(B17&lt;11,H17,IF(B17=11,H17-F17,H17-F17-G17))</f>
        <v>55.1</v>
      </c>
      <c r="F17" s="47">
        <f>SMALL(I17:S17,1)</f>
        <v>25</v>
      </c>
      <c r="G17" s="47">
        <f>SMALL(I17:S17,2)</f>
        <v>30.1</v>
      </c>
      <c r="H17" s="21">
        <f>SUM(I17:S17)</f>
        <v>55.1</v>
      </c>
      <c r="I17" s="3"/>
      <c r="J17" s="3"/>
      <c r="K17" s="3"/>
      <c r="L17" s="4">
        <v>25</v>
      </c>
      <c r="M17" s="3"/>
      <c r="N17" s="3">
        <v>30.1</v>
      </c>
      <c r="O17" s="3"/>
      <c r="P17" s="3"/>
      <c r="Q17" s="3"/>
      <c r="R17" s="3"/>
      <c r="S17" s="3"/>
      <c r="T17"/>
      <c r="U17"/>
      <c r="V17"/>
    </row>
    <row r="18" spans="1:22" ht="13" customHeight="1">
      <c r="A18" s="18">
        <v>15</v>
      </c>
      <c r="B18" s="20">
        <f>COUNT(I18:S18)</f>
        <v>2</v>
      </c>
      <c r="C18" s="56" t="s">
        <v>283</v>
      </c>
      <c r="D18" s="5" t="s">
        <v>284</v>
      </c>
      <c r="E18" s="47">
        <f>IF(B18&lt;11,H18,IF(B18=11,H18-F18,H18-F18-G18))</f>
        <v>52.1</v>
      </c>
      <c r="F18" s="47">
        <f>SMALL(I18:S18,1)</f>
        <v>22</v>
      </c>
      <c r="G18" s="47">
        <f>SMALL(I18:S18,2)</f>
        <v>30.1</v>
      </c>
      <c r="H18" s="21">
        <f>SUM(I18:S18)</f>
        <v>52.1</v>
      </c>
      <c r="I18" s="3"/>
      <c r="J18" s="4"/>
      <c r="K18" s="15"/>
      <c r="L18" s="3">
        <v>30.1</v>
      </c>
      <c r="M18" s="3"/>
      <c r="N18" s="3">
        <v>22</v>
      </c>
      <c r="O18" s="3"/>
      <c r="P18" s="3"/>
      <c r="Q18" s="3"/>
      <c r="R18" s="4"/>
      <c r="S18" s="3"/>
      <c r="T18"/>
      <c r="U18" s="58"/>
    </row>
    <row r="19" spans="1:22" ht="13" customHeight="1">
      <c r="A19" s="18">
        <v>16</v>
      </c>
      <c r="B19" s="20">
        <f>COUNT(I19:S19)</f>
        <v>2</v>
      </c>
      <c r="C19" s="67" t="s">
        <v>288</v>
      </c>
      <c r="D19" s="5" t="s">
        <v>143</v>
      </c>
      <c r="E19" s="47">
        <f>IF(B19&lt;11,H19,IF(B19=11,H19-F19,H19-F19-G19))</f>
        <v>47</v>
      </c>
      <c r="F19" s="47">
        <f>SMALL(I19:S19,1)</f>
        <v>20</v>
      </c>
      <c r="G19" s="47">
        <f>SMALL(I19:S19,2)</f>
        <v>27</v>
      </c>
      <c r="H19" s="21">
        <f>SUM(I19:S19)</f>
        <v>47</v>
      </c>
      <c r="I19" s="68">
        <v>27</v>
      </c>
      <c r="J19" s="3"/>
      <c r="K19" s="3"/>
      <c r="L19" s="3">
        <v>20</v>
      </c>
      <c r="M19" s="3"/>
      <c r="N19" s="3"/>
      <c r="O19" s="3"/>
      <c r="P19" s="3"/>
      <c r="Q19" s="3"/>
      <c r="R19" s="3"/>
      <c r="S19" s="3"/>
      <c r="T19"/>
      <c r="U19" s="58"/>
    </row>
    <row r="20" spans="1:22" ht="13" customHeight="1">
      <c r="A20" s="1">
        <v>17</v>
      </c>
      <c r="B20" s="20">
        <f>COUNT(I20:S20)</f>
        <v>2</v>
      </c>
      <c r="C20" s="56" t="s">
        <v>289</v>
      </c>
      <c r="D20" s="5" t="s">
        <v>144</v>
      </c>
      <c r="E20" s="47">
        <f>IF(B20&lt;11,H20,IF(B20=11,H20-F20,H20-F20-G20))</f>
        <v>41</v>
      </c>
      <c r="F20" s="47">
        <f>SMALL(I20:S20,1)</f>
        <v>18</v>
      </c>
      <c r="G20" s="47">
        <f>SMALL(I20:S20,2)</f>
        <v>23</v>
      </c>
      <c r="H20" s="21">
        <f>SUM(I20:S20)</f>
        <v>41</v>
      </c>
      <c r="I20" s="3"/>
      <c r="J20" s="3"/>
      <c r="K20" s="3"/>
      <c r="L20" s="3">
        <v>18</v>
      </c>
      <c r="M20" s="3">
        <v>23</v>
      </c>
      <c r="N20" s="4"/>
      <c r="O20" s="3"/>
      <c r="P20" s="3"/>
      <c r="Q20" s="3"/>
      <c r="R20" s="3"/>
      <c r="S20" s="3"/>
      <c r="T20"/>
      <c r="U20" s="58"/>
    </row>
    <row r="21" spans="1:22" ht="13" customHeight="1">
      <c r="A21" s="1">
        <v>18</v>
      </c>
      <c r="B21" s="20">
        <f>COUNT(I21:S21)</f>
        <v>2</v>
      </c>
      <c r="C21" s="56" t="s">
        <v>218</v>
      </c>
      <c r="D21" s="5" t="s">
        <v>146</v>
      </c>
      <c r="E21" s="47">
        <f>IF(B21&lt;11,H21,IF(B21=11,H21-F21,H21-F21-G21))</f>
        <v>39</v>
      </c>
      <c r="F21" s="47">
        <f>SMALL(I21:S21,1)</f>
        <v>15</v>
      </c>
      <c r="G21" s="47">
        <f>SMALL(I21:S21,2)</f>
        <v>24</v>
      </c>
      <c r="H21" s="21">
        <f>SUM(I21:S21)</f>
        <v>39</v>
      </c>
      <c r="I21" s="3"/>
      <c r="J21" s="3"/>
      <c r="K21" s="3">
        <v>24</v>
      </c>
      <c r="L21" s="3">
        <v>15</v>
      </c>
      <c r="M21" s="3"/>
      <c r="N21" s="3"/>
      <c r="O21" s="3"/>
      <c r="P21" s="3"/>
      <c r="Q21" s="3"/>
      <c r="R21" s="3"/>
      <c r="S21" s="3"/>
      <c r="T21"/>
      <c r="U21" s="58"/>
    </row>
    <row r="22" spans="1:22" ht="13" customHeight="1">
      <c r="A22" s="1">
        <v>19</v>
      </c>
      <c r="B22" s="20">
        <f>COUNT(I22:S22)</f>
        <v>2</v>
      </c>
      <c r="C22" s="56" t="s">
        <v>216</v>
      </c>
      <c r="D22" s="5" t="s">
        <v>139</v>
      </c>
      <c r="E22" s="47">
        <f>IF(B22&lt;11,H22,IF(B22=11,H22-F22,H22-F22-G22))</f>
        <v>38</v>
      </c>
      <c r="F22" s="47">
        <f>SMALL(I22:S22,1)</f>
        <v>17</v>
      </c>
      <c r="G22" s="47">
        <f>SMALL(I22:S22,2)</f>
        <v>21</v>
      </c>
      <c r="H22" s="21">
        <f>SUM(I22:S22)</f>
        <v>38</v>
      </c>
      <c r="I22" s="3"/>
      <c r="J22" s="3"/>
      <c r="K22" s="3">
        <v>21</v>
      </c>
      <c r="L22" s="3">
        <v>17</v>
      </c>
      <c r="M22" s="27"/>
      <c r="N22" s="3"/>
      <c r="O22" s="3"/>
      <c r="P22" s="3"/>
      <c r="Q22" s="3"/>
      <c r="R22" s="17"/>
      <c r="S22" s="3"/>
      <c r="T22"/>
    </row>
    <row r="23" spans="1:22" ht="13" customHeight="1">
      <c r="A23" s="1">
        <v>20</v>
      </c>
      <c r="B23" s="20">
        <f>COUNT(I23:S23)</f>
        <v>1</v>
      </c>
      <c r="C23" s="56" t="s">
        <v>416</v>
      </c>
      <c r="D23" s="5" t="s">
        <v>139</v>
      </c>
      <c r="E23" s="47">
        <f>IF(B23&lt;11,H23,IF(B23=11,H23-F23,H23-F23-G23))</f>
        <v>29</v>
      </c>
      <c r="F23" s="47">
        <f>SMALL(I23:S23,1)</f>
        <v>29</v>
      </c>
      <c r="G23" s="47" t="e">
        <f>SMALL(I23:S23,2)</f>
        <v>#NUM!</v>
      </c>
      <c r="H23" s="21">
        <f>SUM(I23:S23)</f>
        <v>29</v>
      </c>
      <c r="I23" s="3"/>
      <c r="J23" s="3"/>
      <c r="K23" s="3"/>
      <c r="L23" s="3"/>
      <c r="M23" s="3"/>
      <c r="N23" s="3">
        <v>29</v>
      </c>
      <c r="O23" s="3"/>
      <c r="P23" s="3"/>
      <c r="Q23" s="3"/>
      <c r="R23" s="3"/>
      <c r="S23" s="3"/>
      <c r="T23"/>
    </row>
    <row r="24" spans="1:22" ht="13" customHeight="1">
      <c r="A24" s="1">
        <v>21</v>
      </c>
      <c r="B24" s="20">
        <f>COUNT(I24:S24)</f>
        <v>1</v>
      </c>
      <c r="C24" s="56" t="s">
        <v>217</v>
      </c>
      <c r="D24" s="5" t="s">
        <v>139</v>
      </c>
      <c r="E24" s="47">
        <f>IF(B24&lt;11,H24,IF(B24=11,H24-F24,H24-F24-G24))</f>
        <v>27</v>
      </c>
      <c r="F24" s="47">
        <f>SMALL(I24:S24,1)</f>
        <v>27</v>
      </c>
      <c r="G24" s="47" t="e">
        <f>SMALL(I24:S24,2)</f>
        <v>#NUM!</v>
      </c>
      <c r="H24" s="21">
        <f>SUM(I24:S24)</f>
        <v>27</v>
      </c>
      <c r="I24" s="3"/>
      <c r="J24" s="3"/>
      <c r="K24" s="3">
        <v>27</v>
      </c>
      <c r="L24" s="3"/>
      <c r="M24" s="3"/>
      <c r="N24" s="3"/>
      <c r="O24" s="3"/>
      <c r="P24" s="3"/>
      <c r="Q24" s="3"/>
      <c r="R24" s="3"/>
      <c r="S24" s="3"/>
      <c r="T24"/>
    </row>
    <row r="25" spans="1:22" ht="13" customHeight="1">
      <c r="A25" s="1">
        <v>22</v>
      </c>
      <c r="B25" s="20">
        <f>COUNT(I25:S25)</f>
        <v>1</v>
      </c>
      <c r="C25" s="56" t="s">
        <v>152</v>
      </c>
      <c r="D25" s="5" t="s">
        <v>144</v>
      </c>
      <c r="E25" s="47">
        <f>IF(B25&lt;11,H25,IF(B25=11,H25-F25,H25-F25-G25))</f>
        <v>25</v>
      </c>
      <c r="F25" s="47">
        <f>SMALL(I25:S25,1)</f>
        <v>25</v>
      </c>
      <c r="G25" s="47" t="e">
        <f>SMALL(I25:S25,2)</f>
        <v>#NUM!</v>
      </c>
      <c r="H25" s="21">
        <f>SUM(I25:S25)</f>
        <v>25</v>
      </c>
      <c r="I25" s="3"/>
      <c r="J25" s="3">
        <v>25</v>
      </c>
      <c r="K25" s="3"/>
      <c r="L25" s="3"/>
      <c r="M25" s="3"/>
      <c r="N25" s="3"/>
      <c r="O25" s="27"/>
      <c r="P25" s="3"/>
      <c r="Q25" s="3"/>
      <c r="R25" s="3"/>
      <c r="S25" s="3"/>
      <c r="T25"/>
    </row>
    <row r="26" spans="1:22" ht="13" customHeight="1">
      <c r="A26" s="1">
        <v>23</v>
      </c>
      <c r="B26" s="20">
        <f>COUNT(I26:S26)</f>
        <v>1</v>
      </c>
      <c r="C26" t="s">
        <v>417</v>
      </c>
      <c r="D26" s="5" t="s">
        <v>146</v>
      </c>
      <c r="E26" s="47">
        <f>IF(B26&lt;11,H26,IF(B26=11,H26-F26,H26-F26-G26))</f>
        <v>24</v>
      </c>
      <c r="F26" s="47">
        <f>SMALL(I26:S26,1)</f>
        <v>24</v>
      </c>
      <c r="G26" s="47" t="e">
        <f>SMALL(I26:S26,2)</f>
        <v>#NUM!</v>
      </c>
      <c r="H26" s="21">
        <f>SUM(I26:S26)</f>
        <v>24</v>
      </c>
      <c r="I26" s="3"/>
      <c r="J26" s="3"/>
      <c r="K26" s="3"/>
      <c r="L26" s="3"/>
      <c r="M26" s="3"/>
      <c r="N26" s="3">
        <v>24</v>
      </c>
      <c r="O26" s="3"/>
      <c r="P26" s="3"/>
      <c r="Q26" s="3"/>
      <c r="R26" s="3"/>
      <c r="S26" s="3"/>
      <c r="T26"/>
    </row>
    <row r="27" spans="1:22" ht="13" customHeight="1">
      <c r="A27" s="1">
        <v>24</v>
      </c>
      <c r="B27" s="20">
        <f>COUNT(I27:S27)</f>
        <v>1</v>
      </c>
      <c r="C27" s="56" t="s">
        <v>283</v>
      </c>
      <c r="D27" s="5" t="s">
        <v>285</v>
      </c>
      <c r="E27" s="47">
        <f>IF(B27&lt;11,H27,IF(B27=11,H27-F27,H27-F27-G27))</f>
        <v>22</v>
      </c>
      <c r="F27" s="47">
        <f>SMALL(I27:S27,1)</f>
        <v>22</v>
      </c>
      <c r="G27" s="47" t="e">
        <f>SMALL(I27:S27,2)</f>
        <v>#NUM!</v>
      </c>
      <c r="H27" s="21">
        <f>SUM(I27:S27)</f>
        <v>22</v>
      </c>
      <c r="I27" s="3"/>
      <c r="J27" s="3"/>
      <c r="K27" s="3"/>
      <c r="L27" s="3"/>
      <c r="M27" s="3">
        <v>22</v>
      </c>
      <c r="N27" s="4"/>
      <c r="O27" s="3"/>
      <c r="P27" s="3"/>
      <c r="Q27" s="3"/>
      <c r="R27" s="3"/>
      <c r="S27" s="3"/>
      <c r="T27"/>
    </row>
    <row r="28" spans="1:22" ht="13" customHeight="1">
      <c r="A28" s="1">
        <v>25</v>
      </c>
      <c r="B28" s="20">
        <f>COUNT(I28:S28)</f>
        <v>1</v>
      </c>
      <c r="C28" s="56" t="s">
        <v>286</v>
      </c>
      <c r="D28" s="5" t="s">
        <v>285</v>
      </c>
      <c r="E28" s="47">
        <f>IF(B28&lt;11,H28,IF(B28=11,H28-F28,H28-F28-G28))</f>
        <v>22</v>
      </c>
      <c r="F28" s="47">
        <f>SMALL(I28:S28,1)</f>
        <v>22</v>
      </c>
      <c r="G28" s="47" t="e">
        <f>SMALL(I28:S28,2)</f>
        <v>#NUM!</v>
      </c>
      <c r="H28" s="21">
        <f>SUM(I28:S28)</f>
        <v>22</v>
      </c>
      <c r="I28" s="3"/>
      <c r="J28" s="3"/>
      <c r="K28" s="3"/>
      <c r="L28" s="3"/>
      <c r="M28" s="3">
        <v>22</v>
      </c>
      <c r="N28" s="3"/>
      <c r="O28" s="3"/>
      <c r="P28" s="3"/>
      <c r="Q28" s="3"/>
      <c r="R28" s="3"/>
      <c r="S28" s="3"/>
      <c r="T28"/>
    </row>
    <row r="29" spans="1:22" ht="13" customHeight="1">
      <c r="A29" s="1">
        <v>26</v>
      </c>
      <c r="B29" s="20">
        <f>COUNT(I29:S29)</f>
        <v>1</v>
      </c>
      <c r="C29" s="56" t="s">
        <v>151</v>
      </c>
      <c r="D29" s="5" t="s">
        <v>150</v>
      </c>
      <c r="E29" s="47">
        <f>IF(B29&lt;11,H29,IF(B29=11,H29-F29,H29-F29-G29))</f>
        <v>21</v>
      </c>
      <c r="F29" s="47">
        <f>SMALL(I29:S29,1)</f>
        <v>21</v>
      </c>
      <c r="G29" s="47" t="e">
        <f>SMALL(I29:S29,2)</f>
        <v>#NUM!</v>
      </c>
      <c r="H29" s="21">
        <f>SUM(I29:S29)</f>
        <v>21</v>
      </c>
      <c r="I29" s="3"/>
      <c r="J29" s="3">
        <v>21</v>
      </c>
      <c r="K29" s="3"/>
      <c r="L29" s="3"/>
      <c r="M29" s="3"/>
      <c r="N29" s="4"/>
      <c r="O29" s="3"/>
      <c r="P29" s="3"/>
      <c r="Q29" s="3"/>
      <c r="R29" s="3"/>
      <c r="S29" s="3"/>
      <c r="T29"/>
    </row>
    <row r="30" spans="1:22" ht="13" customHeight="1">
      <c r="A30" s="1">
        <v>27</v>
      </c>
      <c r="B30" s="20">
        <f>COUNT(I30:S30)</f>
        <v>1</v>
      </c>
      <c r="C30" s="56" t="s">
        <v>418</v>
      </c>
      <c r="D30" s="5" t="s">
        <v>139</v>
      </c>
      <c r="E30" s="47">
        <f>IF(B30&lt;11,H30,IF(B30=11,H30-F30,H30-F30-G30))</f>
        <v>19</v>
      </c>
      <c r="F30" s="47">
        <f>SMALL(I30:S30,1)</f>
        <v>19</v>
      </c>
      <c r="G30" s="47" t="e">
        <f>SMALL(I30:S30,2)</f>
        <v>#NUM!</v>
      </c>
      <c r="H30" s="21">
        <f>SUM(I30:S30)</f>
        <v>19</v>
      </c>
      <c r="I30" s="3"/>
      <c r="J30" s="3"/>
      <c r="K30" s="3"/>
      <c r="L30" s="3"/>
      <c r="M30" s="3"/>
      <c r="N30" s="3">
        <v>19</v>
      </c>
      <c r="O30" s="3"/>
      <c r="P30" s="3"/>
      <c r="Q30" s="3"/>
      <c r="R30" s="17"/>
      <c r="S30" s="3"/>
      <c r="T30"/>
    </row>
    <row r="31" spans="1:22" ht="13" customHeight="1">
      <c r="A31" s="1">
        <v>28</v>
      </c>
      <c r="B31" s="20">
        <f>COUNT(I31:S31)</f>
        <v>1</v>
      </c>
      <c r="C31" s="56" t="s">
        <v>419</v>
      </c>
      <c r="D31" s="5"/>
      <c r="E31" s="47">
        <f>IF(B31&lt;11,H31,IF(B31=11,H31-F31,H31-F31-G31))</f>
        <v>18</v>
      </c>
      <c r="F31" s="47">
        <f>SMALL(I31:S31,1)</f>
        <v>18</v>
      </c>
      <c r="G31" s="47" t="e">
        <f>SMALL(I31:S31,2)</f>
        <v>#NUM!</v>
      </c>
      <c r="H31" s="21">
        <f>SUM(I31:S31)</f>
        <v>18</v>
      </c>
      <c r="I31" s="3"/>
      <c r="J31" s="3"/>
      <c r="K31" s="3"/>
      <c r="L31" s="3"/>
      <c r="M31" s="3"/>
      <c r="N31" s="3">
        <v>18</v>
      </c>
      <c r="O31" s="3"/>
      <c r="P31" s="3"/>
      <c r="Q31" s="3"/>
      <c r="R31" s="3"/>
      <c r="S31" s="3"/>
      <c r="T31"/>
    </row>
    <row r="32" spans="1:22" ht="13" customHeight="1">
      <c r="A32" s="1">
        <v>29</v>
      </c>
      <c r="B32" s="20">
        <f>COUNT(I32:S32)</f>
        <v>1</v>
      </c>
      <c r="C32" s="56" t="s">
        <v>219</v>
      </c>
      <c r="D32" s="5" t="s">
        <v>220</v>
      </c>
      <c r="E32" s="47">
        <f>IF(B32&lt;11,H32,IF(B32=11,H32-F32,H32-F32-G32))</f>
        <v>18</v>
      </c>
      <c r="F32" s="47">
        <f>SMALL(I32:S32,1)</f>
        <v>18</v>
      </c>
      <c r="G32" s="47" t="e">
        <f>SMALL(I32:S32,2)</f>
        <v>#NUM!</v>
      </c>
      <c r="H32" s="21">
        <f>SUM(I32:S32)</f>
        <v>18</v>
      </c>
      <c r="I32" s="3"/>
      <c r="J32" s="3"/>
      <c r="K32" s="3">
        <v>18</v>
      </c>
      <c r="L32" s="3"/>
      <c r="M32" s="3"/>
      <c r="N32" s="3"/>
      <c r="O32" s="3"/>
      <c r="P32" s="3"/>
      <c r="Q32" s="3"/>
      <c r="R32" s="3"/>
      <c r="S32" s="3"/>
      <c r="T32"/>
    </row>
    <row r="33" spans="1:20" ht="13" customHeight="1">
      <c r="A33" s="1">
        <v>30</v>
      </c>
      <c r="B33" s="20">
        <f>COUNT(I33:S33)</f>
        <v>1</v>
      </c>
      <c r="C33" s="56" t="s">
        <v>291</v>
      </c>
      <c r="D33" s="5" t="s">
        <v>290</v>
      </c>
      <c r="E33" s="47">
        <f>IF(B33&lt;11,H33,IF(B33=11,H33-F33,H33-F33-G33))</f>
        <v>13</v>
      </c>
      <c r="F33" s="47">
        <f>SMALL(I33:S33,1)</f>
        <v>13</v>
      </c>
      <c r="G33" s="47" t="e">
        <f>SMALL(I33:S33,2)</f>
        <v>#NUM!</v>
      </c>
      <c r="H33" s="21">
        <f>SUM(I33:S33)</f>
        <v>13</v>
      </c>
      <c r="I33" s="3"/>
      <c r="J33" s="15"/>
      <c r="K33" s="3"/>
      <c r="L33" s="3">
        <v>13</v>
      </c>
      <c r="M33" s="3"/>
      <c r="N33" s="3"/>
      <c r="O33" s="3"/>
      <c r="P33" s="3"/>
      <c r="Q33" s="3"/>
      <c r="R33" s="3"/>
      <c r="S33" s="3"/>
      <c r="T33"/>
    </row>
    <row r="34" spans="1:20" ht="13" customHeight="1">
      <c r="A34" s="1">
        <v>31</v>
      </c>
      <c r="B34" s="20">
        <f t="shared" ref="B28:B41" si="1">COUNT(I34:S34)</f>
        <v>0</v>
      </c>
      <c r="E34" s="47">
        <f t="shared" ref="E30:E41" si="2">IF(B34&lt;11,H34,IF(B34=11,H34-F34,H34-F34-G34))</f>
        <v>0</v>
      </c>
      <c r="F34" s="47" t="e">
        <f t="shared" ref="F30:F41" si="3">SMALL(I34:S34,1)</f>
        <v>#NUM!</v>
      </c>
      <c r="G34" s="47" t="e">
        <f t="shared" ref="G30:G41" si="4">SMALL(I34:S34,2)</f>
        <v>#NUM!</v>
      </c>
      <c r="H34" s="21">
        <f t="shared" ref="H30:H41" si="5">SUM(I34:S34)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/>
    </row>
    <row r="35" spans="1:20" ht="13" customHeight="1">
      <c r="A35" s="1">
        <v>32</v>
      </c>
      <c r="B35" s="20">
        <f t="shared" si="1"/>
        <v>0</v>
      </c>
      <c r="C35" s="56"/>
      <c r="D35" s="5"/>
      <c r="E35" s="47">
        <f t="shared" si="2"/>
        <v>0</v>
      </c>
      <c r="F35" s="47" t="e">
        <f t="shared" si="3"/>
        <v>#NUM!</v>
      </c>
      <c r="G35" s="47" t="e">
        <f t="shared" si="4"/>
        <v>#NUM!</v>
      </c>
      <c r="H35" s="21">
        <f t="shared" si="5"/>
        <v>0</v>
      </c>
      <c r="I35" s="3"/>
      <c r="J35" s="3"/>
      <c r="K35" s="3"/>
      <c r="L35" s="3"/>
      <c r="M35" s="14"/>
      <c r="N35" s="3"/>
      <c r="O35" s="3"/>
      <c r="P35" s="3"/>
      <c r="Q35" s="3"/>
      <c r="R35" s="3"/>
      <c r="S35" s="3"/>
      <c r="T35"/>
    </row>
    <row r="36" spans="1:20" ht="13" customHeight="1">
      <c r="A36" s="1">
        <v>33</v>
      </c>
      <c r="B36" s="20">
        <f t="shared" si="1"/>
        <v>0</v>
      </c>
      <c r="C36" s="56"/>
      <c r="D36" s="5"/>
      <c r="E36" s="47">
        <f t="shared" si="2"/>
        <v>0</v>
      </c>
      <c r="F36" s="47" t="e">
        <f t="shared" si="3"/>
        <v>#NUM!</v>
      </c>
      <c r="G36" s="47" t="e">
        <f t="shared" si="4"/>
        <v>#NUM!</v>
      </c>
      <c r="H36" s="21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/>
    </row>
    <row r="37" spans="1:20" ht="13" customHeight="1">
      <c r="A37" s="1">
        <v>34</v>
      </c>
      <c r="B37" s="20">
        <f t="shared" si="1"/>
        <v>0</v>
      </c>
      <c r="C37" s="56"/>
      <c r="D37" s="5"/>
      <c r="E37" s="47">
        <f t="shared" si="2"/>
        <v>0</v>
      </c>
      <c r="F37" s="47" t="e">
        <f t="shared" si="3"/>
        <v>#NUM!</v>
      </c>
      <c r="G37" s="47" t="e">
        <f t="shared" si="4"/>
        <v>#NUM!</v>
      </c>
      <c r="H37" s="21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/>
    </row>
    <row r="38" spans="1:20" ht="13" customHeight="1">
      <c r="A38" s="1">
        <v>35</v>
      </c>
      <c r="B38" s="20">
        <f t="shared" si="1"/>
        <v>0</v>
      </c>
      <c r="C38" s="56"/>
      <c r="D38" s="5"/>
      <c r="E38" s="47">
        <f t="shared" si="2"/>
        <v>0</v>
      </c>
      <c r="F38" s="47" t="e">
        <f t="shared" si="3"/>
        <v>#NUM!</v>
      </c>
      <c r="G38" s="47" t="e">
        <f t="shared" si="4"/>
        <v>#NUM!</v>
      </c>
      <c r="H38" s="21">
        <f t="shared" si="5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/>
    </row>
    <row r="39" spans="1:20" ht="13" customHeight="1">
      <c r="A39" s="1">
        <v>37</v>
      </c>
      <c r="B39" s="20">
        <f t="shared" si="1"/>
        <v>0</v>
      </c>
      <c r="C39" s="56"/>
      <c r="D39" s="5"/>
      <c r="E39" s="47">
        <f t="shared" si="2"/>
        <v>0</v>
      </c>
      <c r="F39" s="47" t="e">
        <f t="shared" si="3"/>
        <v>#NUM!</v>
      </c>
      <c r="G39" s="47" t="e">
        <f t="shared" si="4"/>
        <v>#NUM!</v>
      </c>
      <c r="H39" s="21">
        <f t="shared" si="5"/>
        <v>0</v>
      </c>
      <c r="I39" s="3"/>
      <c r="J39" s="3"/>
      <c r="K39" s="3"/>
      <c r="L39" s="3"/>
      <c r="M39" s="3"/>
      <c r="N39" s="3"/>
      <c r="O39" s="3"/>
      <c r="P39" s="17"/>
      <c r="Q39" s="3"/>
      <c r="R39" s="17"/>
      <c r="S39" s="3"/>
      <c r="T39"/>
    </row>
    <row r="40" spans="1:20" ht="13" customHeight="1">
      <c r="A40" s="1">
        <v>38</v>
      </c>
      <c r="B40" s="20">
        <f t="shared" si="1"/>
        <v>0</v>
      </c>
      <c r="C40" s="56"/>
      <c r="D40" s="5"/>
      <c r="E40" s="47">
        <f t="shared" si="2"/>
        <v>0</v>
      </c>
      <c r="F40" s="47" t="e">
        <f t="shared" si="3"/>
        <v>#NUM!</v>
      </c>
      <c r="G40" s="47" t="e">
        <f t="shared" si="4"/>
        <v>#NUM!</v>
      </c>
      <c r="H40" s="21">
        <f t="shared" si="5"/>
        <v>0</v>
      </c>
      <c r="I40" s="3"/>
      <c r="J40" s="3"/>
      <c r="K40" s="3"/>
      <c r="L40" s="3"/>
      <c r="M40" s="3"/>
      <c r="N40" s="3"/>
      <c r="O40" s="3"/>
      <c r="P40" s="3"/>
      <c r="Q40" s="3"/>
      <c r="R40" s="17"/>
      <c r="S40" s="3"/>
      <c r="T40"/>
    </row>
    <row r="41" spans="1:20" ht="13" customHeight="1">
      <c r="A41" s="1">
        <v>39</v>
      </c>
      <c r="B41" s="20">
        <f t="shared" si="1"/>
        <v>0</v>
      </c>
      <c r="C41" s="56"/>
      <c r="D41" s="5"/>
      <c r="E41" s="47">
        <f t="shared" si="2"/>
        <v>0</v>
      </c>
      <c r="F41" s="47" t="e">
        <f t="shared" si="3"/>
        <v>#NUM!</v>
      </c>
      <c r="G41" s="47" t="e">
        <f t="shared" si="4"/>
        <v>#NUM!</v>
      </c>
      <c r="H41" s="21">
        <f t="shared" si="5"/>
        <v>0</v>
      </c>
      <c r="I41" s="3"/>
      <c r="J41" s="3"/>
      <c r="K41" s="3"/>
      <c r="L41" s="3"/>
      <c r="M41" s="3"/>
      <c r="N41" s="3"/>
      <c r="O41" s="3"/>
      <c r="P41" s="3"/>
      <c r="Q41" s="3"/>
      <c r="R41" s="17"/>
      <c r="S41" s="3"/>
      <c r="T41"/>
    </row>
  </sheetData>
  <sortState ref="C4:N33">
    <sortCondition descending="1" ref="E4:E33"/>
  </sortState>
  <pageMargins left="0.7" right="0.7" top="0.75" bottom="0.75" header="0.3" footer="0.3"/>
  <pageSetup paperSize="9" orientation="portrait" horizontalDpi="4294967293" verticalDpi="0" r:id="rId1"/>
  <ignoredErrors>
    <ignoredError sqref="I2:S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4"/>
  <sheetViews>
    <sheetView zoomScale="80" zoomScaleNormal="80" workbookViewId="0">
      <selection activeCell="T4" sqref="T4:U25"/>
    </sheetView>
  </sheetViews>
  <sheetFormatPr defaultColWidth="8.81640625" defaultRowHeight="13" customHeight="1"/>
  <cols>
    <col min="1" max="1" width="3.1796875" style="1" bestFit="1" customWidth="1"/>
    <col min="2" max="2" width="13.54296875" style="18" bestFit="1" customWidth="1"/>
    <col min="3" max="3" width="19.1796875" style="54" bestFit="1" customWidth="1"/>
    <col min="4" max="4" width="14.26953125" style="54" bestFit="1" customWidth="1"/>
    <col min="5" max="5" width="7.453125" style="45" customWidth="1"/>
    <col min="6" max="6" width="7.453125" style="45" hidden="1" customWidth="1"/>
    <col min="7" max="7" width="8.54296875" style="45" hidden="1" customWidth="1"/>
    <col min="8" max="8" width="8.81640625" style="1"/>
    <col min="9" max="10" width="9.54296875" style="1" customWidth="1"/>
    <col min="11" max="11" width="9.54296875" style="64" customWidth="1"/>
    <col min="12" max="17" width="9.54296875" style="1" customWidth="1"/>
    <col min="18" max="19" width="9.54296875" style="13" customWidth="1"/>
    <col min="20" max="20" width="5.08984375" style="13" bestFit="1" customWidth="1"/>
    <col min="21" max="21" width="38.26953125" style="1" bestFit="1" customWidth="1"/>
    <col min="22" max="16384" width="8.81640625" style="1"/>
  </cols>
  <sheetData>
    <row r="1" spans="1:23" ht="13" customHeight="1">
      <c r="A1" s="1" t="s">
        <v>3</v>
      </c>
      <c r="B1" s="22"/>
      <c r="C1" s="53"/>
      <c r="D1" s="53"/>
      <c r="H1" s="12"/>
      <c r="I1" s="30">
        <v>1</v>
      </c>
      <c r="J1" s="30">
        <v>2</v>
      </c>
      <c r="K1" s="59">
        <v>3</v>
      </c>
      <c r="L1" s="30">
        <v>4</v>
      </c>
      <c r="M1" s="30">
        <v>5</v>
      </c>
      <c r="N1" s="30">
        <v>6</v>
      </c>
      <c r="O1" s="30">
        <v>7</v>
      </c>
      <c r="P1" s="30">
        <v>8</v>
      </c>
      <c r="Q1" s="30">
        <v>9</v>
      </c>
      <c r="R1" s="30">
        <v>10</v>
      </c>
      <c r="S1" s="30">
        <v>11</v>
      </c>
    </row>
    <row r="2" spans="1:23" ht="13" customHeight="1">
      <c r="B2" s="22"/>
      <c r="C2" s="53"/>
      <c r="D2" s="53"/>
      <c r="H2" s="12">
        <f>SUM(I2:S2)</f>
        <v>133</v>
      </c>
      <c r="I2" s="30">
        <f t="shared" ref="I2:S2" si="0">COUNT(I4:I64)</f>
        <v>22</v>
      </c>
      <c r="J2" s="30">
        <f t="shared" si="0"/>
        <v>19</v>
      </c>
      <c r="K2" s="59">
        <f t="shared" si="0"/>
        <v>20</v>
      </c>
      <c r="L2" s="30">
        <f t="shared" si="0"/>
        <v>30</v>
      </c>
      <c r="M2" s="30">
        <f t="shared" si="0"/>
        <v>20</v>
      </c>
      <c r="N2" s="30">
        <f t="shared" si="0"/>
        <v>22</v>
      </c>
      <c r="O2" s="30">
        <f t="shared" si="0"/>
        <v>0</v>
      </c>
      <c r="P2" s="30">
        <f t="shared" si="0"/>
        <v>0</v>
      </c>
      <c r="Q2" s="30">
        <f t="shared" si="0"/>
        <v>0</v>
      </c>
      <c r="R2" s="30">
        <f t="shared" si="0"/>
        <v>0</v>
      </c>
      <c r="S2" s="30">
        <f t="shared" si="0"/>
        <v>0</v>
      </c>
    </row>
    <row r="3" spans="1:23" ht="47">
      <c r="B3" s="19" t="s">
        <v>0</v>
      </c>
      <c r="C3" s="53" t="s">
        <v>1</v>
      </c>
      <c r="D3" s="53" t="s">
        <v>137</v>
      </c>
      <c r="E3" s="46" t="s">
        <v>19</v>
      </c>
      <c r="F3" s="46" t="s">
        <v>14</v>
      </c>
      <c r="G3" s="46" t="s">
        <v>15</v>
      </c>
      <c r="H3" s="11" t="s">
        <v>13</v>
      </c>
      <c r="I3" s="10">
        <v>43386</v>
      </c>
      <c r="J3" s="10">
        <v>43393</v>
      </c>
      <c r="K3" s="65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  <c r="T3" s="25"/>
    </row>
    <row r="4" spans="1:23" ht="13" customHeight="1">
      <c r="A4" s="1">
        <v>1</v>
      </c>
      <c r="B4" s="20">
        <f>COUNT(I4:S4)</f>
        <v>6</v>
      </c>
      <c r="C4" s="54" t="s">
        <v>28</v>
      </c>
      <c r="D4" s="54" t="s">
        <v>139</v>
      </c>
      <c r="E4" s="47">
        <f>IF(B4&lt;11,H4,IF(B4=11,H4-F4,H4-F4-G4))</f>
        <v>146</v>
      </c>
      <c r="F4" s="47">
        <f>SMALL(I4:S4,1)</f>
        <v>4</v>
      </c>
      <c r="G4" s="47">
        <f>SMALL(I4:S4,2)</f>
        <v>28</v>
      </c>
      <c r="H4" s="21">
        <f>SUM(I4:S4)</f>
        <v>146</v>
      </c>
      <c r="I4" s="4">
        <v>28</v>
      </c>
      <c r="J4" s="4">
        <v>29</v>
      </c>
      <c r="K4" s="61">
        <v>28</v>
      </c>
      <c r="L4" s="74">
        <v>4</v>
      </c>
      <c r="M4" s="4">
        <v>28</v>
      </c>
      <c r="N4" s="3">
        <v>29</v>
      </c>
      <c r="O4" s="48"/>
      <c r="P4" s="48"/>
      <c r="Q4" s="48"/>
      <c r="R4" s="48"/>
      <c r="S4" s="48"/>
      <c r="T4"/>
      <c r="U4"/>
      <c r="V4"/>
      <c r="W4"/>
    </row>
    <row r="5" spans="1:23" ht="13" customHeight="1">
      <c r="A5" s="1">
        <v>2</v>
      </c>
      <c r="B5" s="20">
        <f>COUNT(I5:S5)</f>
        <v>6</v>
      </c>
      <c r="C5" s="54" t="s">
        <v>40</v>
      </c>
      <c r="D5" s="55" t="s">
        <v>148</v>
      </c>
      <c r="E5" s="47">
        <f>IF(B5&lt;11,H5,IF(B5=11,H5-F5,H5-F5-G5))</f>
        <v>138</v>
      </c>
      <c r="F5" s="47">
        <f>SMALL(I5:S5,1)</f>
        <v>20</v>
      </c>
      <c r="G5" s="47">
        <f>SMALL(I5:S5,2)</f>
        <v>21</v>
      </c>
      <c r="H5" s="21">
        <f>SUM(I5:S5)</f>
        <v>138</v>
      </c>
      <c r="I5" s="4">
        <v>21</v>
      </c>
      <c r="J5" s="34">
        <v>21</v>
      </c>
      <c r="K5" s="61">
        <v>26</v>
      </c>
      <c r="L5" s="3">
        <v>25</v>
      </c>
      <c r="M5" s="75">
        <v>25</v>
      </c>
      <c r="N5" s="75">
        <v>20</v>
      </c>
      <c r="O5" s="3"/>
      <c r="P5" s="3"/>
      <c r="Q5" s="3"/>
      <c r="R5" s="3"/>
      <c r="S5" s="17"/>
      <c r="T5"/>
      <c r="U5"/>
      <c r="V5"/>
      <c r="W5"/>
    </row>
    <row r="6" spans="1:23" ht="13" customHeight="1">
      <c r="A6" s="18">
        <v>3</v>
      </c>
      <c r="B6" s="20">
        <f>COUNT(I6:S6)</f>
        <v>6</v>
      </c>
      <c r="C6" s="54" t="s">
        <v>38</v>
      </c>
      <c r="D6" s="55" t="s">
        <v>142</v>
      </c>
      <c r="E6" s="47">
        <f>IF(B6&lt;11,H6,IF(B6=11,H6-F6,H6-F6-G6))</f>
        <v>109</v>
      </c>
      <c r="F6" s="47">
        <f>SMALL(I6:S6,1)</f>
        <v>11</v>
      </c>
      <c r="G6" s="47">
        <f>SMALL(I6:S6,2)</f>
        <v>17</v>
      </c>
      <c r="H6" s="21">
        <f>SUM(I6:S6)</f>
        <v>109</v>
      </c>
      <c r="I6" s="4">
        <v>22</v>
      </c>
      <c r="J6" s="4">
        <v>19</v>
      </c>
      <c r="K6" s="61">
        <v>22</v>
      </c>
      <c r="L6" s="3">
        <v>18</v>
      </c>
      <c r="M6" s="4">
        <v>11</v>
      </c>
      <c r="N6" s="3">
        <v>17</v>
      </c>
      <c r="O6" s="3"/>
      <c r="P6" s="3"/>
      <c r="Q6" s="4"/>
      <c r="R6" s="3"/>
      <c r="S6" s="3"/>
      <c r="T6"/>
      <c r="U6"/>
      <c r="V6"/>
      <c r="W6"/>
    </row>
    <row r="7" spans="1:23" ht="13" customHeight="1">
      <c r="A7" s="1">
        <v>4</v>
      </c>
      <c r="B7" s="20">
        <f>COUNT(I7:S7)</f>
        <v>4</v>
      </c>
      <c r="C7" s="56" t="s">
        <v>132</v>
      </c>
      <c r="D7" s="56" t="s">
        <v>139</v>
      </c>
      <c r="E7" s="47">
        <f>IF(B7&lt;11,H7,IF(B7=11,H7-F7,H7-F7-G7))</f>
        <v>107</v>
      </c>
      <c r="F7" s="47">
        <f>SMALL(I7:S7,1)</f>
        <v>25</v>
      </c>
      <c r="G7" s="47">
        <f>SMALL(I7:S7,2)</f>
        <v>26</v>
      </c>
      <c r="H7" s="21">
        <f>SUM(I7:S7)</f>
        <v>107</v>
      </c>
      <c r="I7" s="4"/>
      <c r="J7" s="4">
        <v>26</v>
      </c>
      <c r="K7" s="61">
        <v>27</v>
      </c>
      <c r="L7" s="3"/>
      <c r="M7" s="4">
        <v>29</v>
      </c>
      <c r="N7" s="3">
        <v>25</v>
      </c>
      <c r="O7" s="3"/>
      <c r="P7" s="3"/>
      <c r="Q7" s="3"/>
      <c r="R7" s="3"/>
      <c r="S7" s="3"/>
      <c r="T7"/>
      <c r="U7"/>
      <c r="V7"/>
      <c r="W7"/>
    </row>
    <row r="8" spans="1:23" ht="13" customHeight="1">
      <c r="A8" s="1">
        <v>5</v>
      </c>
      <c r="B8" s="20">
        <f>COUNT(I8:S8)</f>
        <v>4</v>
      </c>
      <c r="C8" s="57" t="s">
        <v>355</v>
      </c>
      <c r="D8" s="57" t="s">
        <v>139</v>
      </c>
      <c r="E8" s="47">
        <f>IF(B8&lt;11,H8,IF(B8=11,H8-F8,H8-F8-G8))</f>
        <v>97.1</v>
      </c>
      <c r="F8" s="47">
        <f>SMALL(I8:S8,1)</f>
        <v>21</v>
      </c>
      <c r="G8" s="47">
        <f>SMALL(I8:S8,2)</f>
        <v>22</v>
      </c>
      <c r="H8" s="21">
        <f>SUM(I8:S8)</f>
        <v>97.1</v>
      </c>
      <c r="I8" s="4"/>
      <c r="J8" s="4"/>
      <c r="K8" s="61">
        <v>21</v>
      </c>
      <c r="L8" s="3">
        <v>22</v>
      </c>
      <c r="M8" s="4">
        <v>30.1</v>
      </c>
      <c r="N8" s="3">
        <v>24</v>
      </c>
      <c r="O8" s="3"/>
      <c r="P8" s="3"/>
      <c r="Q8" s="3"/>
      <c r="R8" s="3"/>
      <c r="S8" s="3"/>
      <c r="T8"/>
      <c r="U8"/>
      <c r="V8"/>
      <c r="W8"/>
    </row>
    <row r="9" spans="1:23" ht="13" customHeight="1">
      <c r="A9" s="18">
        <v>6</v>
      </c>
      <c r="B9" s="20">
        <f>COUNT(I9:S9)</f>
        <v>5</v>
      </c>
      <c r="C9" s="54" t="s">
        <v>48</v>
      </c>
      <c r="D9" s="55" t="s">
        <v>139</v>
      </c>
      <c r="E9" s="47">
        <f>IF(B9&lt;11,H9,IF(B9=11,H9-F9,H9-F9-G9))</f>
        <v>92</v>
      </c>
      <c r="F9" s="47">
        <f>SMALL(I9:S9,1)</f>
        <v>16</v>
      </c>
      <c r="G9" s="47">
        <f>SMALL(I9:S9,2)</f>
        <v>17</v>
      </c>
      <c r="H9" s="21">
        <f>SUM(I9:S9)</f>
        <v>92</v>
      </c>
      <c r="I9" s="4">
        <v>17</v>
      </c>
      <c r="J9" s="4">
        <v>16</v>
      </c>
      <c r="K9" s="61"/>
      <c r="L9" s="3">
        <v>17</v>
      </c>
      <c r="M9" s="4">
        <v>24</v>
      </c>
      <c r="N9" s="3">
        <v>18</v>
      </c>
      <c r="O9" s="27"/>
      <c r="P9" s="3"/>
      <c r="Q9" s="3"/>
      <c r="R9" s="17"/>
      <c r="S9" s="3"/>
      <c r="T9"/>
      <c r="U9"/>
      <c r="V9"/>
      <c r="W9"/>
    </row>
    <row r="10" spans="1:23" ht="13" customHeight="1">
      <c r="A10" s="1">
        <v>7</v>
      </c>
      <c r="B10" s="20">
        <f>COUNT(I10:S10)</f>
        <v>5</v>
      </c>
      <c r="C10" s="54" t="s">
        <v>49</v>
      </c>
      <c r="D10" s="55" t="s">
        <v>143</v>
      </c>
      <c r="E10" s="47">
        <f>IF(B10&lt;11,H10,IF(B10=11,H10-F10,H10-F10-G10))</f>
        <v>92</v>
      </c>
      <c r="F10" s="47">
        <f>SMALL(I10:S10,1)</f>
        <v>16</v>
      </c>
      <c r="G10" s="47">
        <f>SMALL(I10:S10,2)</f>
        <v>17</v>
      </c>
      <c r="H10" s="21">
        <f>SUM(I10:S10)</f>
        <v>92</v>
      </c>
      <c r="I10" s="4">
        <v>16</v>
      </c>
      <c r="J10" s="4">
        <v>17</v>
      </c>
      <c r="K10" s="62">
        <v>17</v>
      </c>
      <c r="L10" s="3">
        <v>21</v>
      </c>
      <c r="M10" s="4">
        <v>21</v>
      </c>
      <c r="N10" s="3"/>
      <c r="O10" s="3"/>
      <c r="P10" s="3"/>
      <c r="Q10" s="3"/>
      <c r="R10" s="3"/>
      <c r="S10" s="3"/>
      <c r="T10"/>
      <c r="U10"/>
      <c r="V10"/>
      <c r="W10"/>
    </row>
    <row r="11" spans="1:23" ht="13" customHeight="1">
      <c r="A11" s="1">
        <v>7</v>
      </c>
      <c r="B11" s="20">
        <f>COUNT(I11:S11)</f>
        <v>5</v>
      </c>
      <c r="C11" s="54" t="s">
        <v>134</v>
      </c>
      <c r="D11" s="55" t="s">
        <v>139</v>
      </c>
      <c r="E11" s="47">
        <f>IF(B11&lt;11,H11,IF(B11=11,H11-F11,H11-F11-G11))</f>
        <v>92</v>
      </c>
      <c r="F11" s="47">
        <f>SMALL(I11:S11,1)</f>
        <v>13</v>
      </c>
      <c r="G11" s="47">
        <f>SMALL(I11:S11,2)</f>
        <v>19</v>
      </c>
      <c r="H11" s="21">
        <f>SUM(I11:S11)</f>
        <v>92</v>
      </c>
      <c r="I11" s="4">
        <v>19</v>
      </c>
      <c r="J11" s="4">
        <v>22</v>
      </c>
      <c r="K11" s="61">
        <v>19</v>
      </c>
      <c r="L11" s="3">
        <v>19</v>
      </c>
      <c r="M11" s="4">
        <v>13</v>
      </c>
      <c r="N11" s="3"/>
      <c r="O11" s="3"/>
      <c r="P11" s="3"/>
      <c r="Q11" s="3"/>
      <c r="R11" s="3"/>
      <c r="S11" s="3"/>
      <c r="T11"/>
      <c r="U11"/>
      <c r="V11"/>
      <c r="W11"/>
    </row>
    <row r="12" spans="1:23" ht="13" customHeight="1">
      <c r="A12" s="18">
        <v>9</v>
      </c>
      <c r="B12" s="20">
        <f>COUNT(I12:S12)</f>
        <v>3</v>
      </c>
      <c r="C12" s="54" t="s">
        <v>33</v>
      </c>
      <c r="D12" s="56" t="s">
        <v>143</v>
      </c>
      <c r="E12" s="47">
        <f>IF(B12&lt;11,H12,IF(B12=11,H12-F12,H12-F12-G12))</f>
        <v>83.1</v>
      </c>
      <c r="F12" s="47">
        <f>SMALL(I12:S12,1)</f>
        <v>25</v>
      </c>
      <c r="G12" s="47">
        <f>SMALL(I12:S12,2)</f>
        <v>28</v>
      </c>
      <c r="H12" s="21">
        <f>SUM(I12:S12)</f>
        <v>83.1</v>
      </c>
      <c r="I12" s="4">
        <v>25</v>
      </c>
      <c r="J12" s="4"/>
      <c r="K12" s="61">
        <v>30.1</v>
      </c>
      <c r="L12" s="3">
        <v>28</v>
      </c>
      <c r="M12" s="4"/>
      <c r="N12" s="3"/>
      <c r="O12" s="3"/>
      <c r="P12" s="3"/>
      <c r="Q12" s="3"/>
      <c r="R12" s="3"/>
      <c r="S12" s="3"/>
      <c r="T12"/>
      <c r="U12"/>
      <c r="V12"/>
      <c r="W12"/>
    </row>
    <row r="13" spans="1:23" ht="13" customHeight="1">
      <c r="A13" s="1">
        <v>10</v>
      </c>
      <c r="B13" s="20">
        <f>COUNT(I13:S13)</f>
        <v>4</v>
      </c>
      <c r="C13" s="54" t="s">
        <v>55</v>
      </c>
      <c r="D13" s="56" t="s">
        <v>139</v>
      </c>
      <c r="E13" s="47">
        <f>IF(B13&lt;11,H13,IF(B13=11,H13-F13,H13-F13-G13))</f>
        <v>82</v>
      </c>
      <c r="F13" s="47">
        <f>SMALL(I13:S13,1)</f>
        <v>11</v>
      </c>
      <c r="G13" s="47">
        <f>SMALL(I13:S13,2)</f>
        <v>22</v>
      </c>
      <c r="H13" s="21">
        <f>SUM(I13:S13)</f>
        <v>82</v>
      </c>
      <c r="I13" s="4">
        <v>11</v>
      </c>
      <c r="J13" s="4"/>
      <c r="K13" s="61">
        <v>23</v>
      </c>
      <c r="L13" s="3"/>
      <c r="M13" s="4">
        <v>26</v>
      </c>
      <c r="N13" s="3">
        <v>22</v>
      </c>
      <c r="O13" s="3"/>
      <c r="P13" s="3"/>
      <c r="Q13" s="3"/>
      <c r="R13" s="3"/>
      <c r="S13" s="23"/>
      <c r="T13"/>
      <c r="U13"/>
      <c r="V13"/>
      <c r="W13"/>
    </row>
    <row r="14" spans="1:23" ht="13" customHeight="1">
      <c r="A14" s="1">
        <v>11</v>
      </c>
      <c r="B14" s="20">
        <f>COUNT(I14:S14)</f>
        <v>3</v>
      </c>
      <c r="C14" s="56" t="s">
        <v>133</v>
      </c>
      <c r="D14" s="56" t="s">
        <v>140</v>
      </c>
      <c r="E14" s="47">
        <f>IF(B14&lt;11,H14,IF(B14=11,H14-F14,H14-F14-G14))</f>
        <v>76</v>
      </c>
      <c r="F14" s="47">
        <f>SMALL(I14:S14,1)</f>
        <v>24</v>
      </c>
      <c r="G14" s="47">
        <f>SMALL(I14:S14,2)</f>
        <v>25</v>
      </c>
      <c r="H14" s="21">
        <f>SUM(I14:S14)</f>
        <v>76</v>
      </c>
      <c r="I14" s="3"/>
      <c r="J14" s="35">
        <v>24</v>
      </c>
      <c r="K14" s="63">
        <v>25</v>
      </c>
      <c r="L14" s="77">
        <v>27</v>
      </c>
      <c r="M14" s="35"/>
      <c r="N14" s="78"/>
      <c r="O14" s="3"/>
      <c r="P14" s="4"/>
      <c r="Q14" s="3"/>
      <c r="R14" s="3"/>
      <c r="S14" s="3"/>
      <c r="T14"/>
      <c r="U14"/>
      <c r="V14"/>
      <c r="W14"/>
    </row>
    <row r="15" spans="1:23" ht="13" customHeight="1">
      <c r="A15" s="18">
        <v>12</v>
      </c>
      <c r="B15" s="20">
        <f>COUNT(I15:S15)</f>
        <v>4</v>
      </c>
      <c r="C15" s="54" t="s">
        <v>42</v>
      </c>
      <c r="D15" s="55" t="s">
        <v>140</v>
      </c>
      <c r="E15" s="47">
        <f>IF(B15&lt;11,H15,IF(B15=11,H15-F15,H15-F15-G15))</f>
        <v>75</v>
      </c>
      <c r="F15" s="47">
        <f>SMALL(I15:S15,1)</f>
        <v>8</v>
      </c>
      <c r="G15" s="47">
        <f>SMALL(I15:S15,2)</f>
        <v>20</v>
      </c>
      <c r="H15" s="21">
        <f>SUM(I15:S15)</f>
        <v>75</v>
      </c>
      <c r="I15" s="4">
        <v>20</v>
      </c>
      <c r="J15" s="4">
        <v>25</v>
      </c>
      <c r="K15" s="61"/>
      <c r="L15" s="4">
        <v>8</v>
      </c>
      <c r="M15" s="4">
        <v>22</v>
      </c>
      <c r="N15" s="3"/>
      <c r="O15" s="3"/>
      <c r="P15" s="3"/>
      <c r="Q15" s="3"/>
      <c r="R15" s="3"/>
      <c r="S15" s="3"/>
      <c r="T15"/>
      <c r="U15"/>
      <c r="V15"/>
      <c r="W15"/>
    </row>
    <row r="16" spans="1:23" ht="13" customHeight="1">
      <c r="A16" s="1">
        <v>13</v>
      </c>
      <c r="B16" s="20">
        <f>COUNT(I16:S16)</f>
        <v>3</v>
      </c>
      <c r="C16" s="56" t="s">
        <v>210</v>
      </c>
      <c r="D16" s="56" t="s">
        <v>143</v>
      </c>
      <c r="E16" s="47">
        <f>IF(B16&lt;11,H16,IF(B16=11,H16-F16,H16-F16-G16))</f>
        <v>66</v>
      </c>
      <c r="F16" s="47">
        <f>SMALL(I16:S16,1)</f>
        <v>20</v>
      </c>
      <c r="G16" s="47">
        <f>SMALL(I16:S16,2)</f>
        <v>23</v>
      </c>
      <c r="H16" s="21">
        <f>SUM(I16:S16)</f>
        <v>66</v>
      </c>
      <c r="I16" s="23"/>
      <c r="J16" s="34">
        <v>23</v>
      </c>
      <c r="K16" s="61">
        <v>20</v>
      </c>
      <c r="L16" s="3"/>
      <c r="M16" s="4"/>
      <c r="N16" s="3">
        <v>23</v>
      </c>
      <c r="O16" s="3"/>
      <c r="P16" s="3"/>
      <c r="Q16" s="3"/>
      <c r="R16" s="3"/>
      <c r="S16" s="17"/>
      <c r="T16"/>
      <c r="U16"/>
      <c r="V16"/>
      <c r="W16"/>
    </row>
    <row r="17" spans="1:23" ht="13" customHeight="1">
      <c r="A17" s="1">
        <v>14</v>
      </c>
      <c r="B17" s="20">
        <f>COUNT(I17:S17)</f>
        <v>4</v>
      </c>
      <c r="C17" s="54" t="s">
        <v>53</v>
      </c>
      <c r="D17" s="56" t="s">
        <v>139</v>
      </c>
      <c r="E17" s="47">
        <f>IF(B17&lt;11,H17,IF(B17=11,H17-F17,H17-F17-G17))</f>
        <v>61</v>
      </c>
      <c r="F17" s="47">
        <f>SMALL(I17:S17,1)</f>
        <v>9</v>
      </c>
      <c r="G17" s="47">
        <f>SMALL(I17:S17,2)</f>
        <v>13</v>
      </c>
      <c r="H17" s="21">
        <f>SUM(I17:S17)</f>
        <v>61</v>
      </c>
      <c r="I17" s="4">
        <v>13</v>
      </c>
      <c r="J17" s="4"/>
      <c r="K17" s="61"/>
      <c r="L17" s="3">
        <v>9</v>
      </c>
      <c r="M17" s="3">
        <v>23</v>
      </c>
      <c r="N17" s="3">
        <v>16</v>
      </c>
      <c r="O17" s="3"/>
      <c r="P17" s="3"/>
      <c r="Q17" s="3"/>
      <c r="R17" s="3"/>
      <c r="S17" s="3"/>
      <c r="T17"/>
      <c r="U17"/>
      <c r="V17"/>
      <c r="W17"/>
    </row>
    <row r="18" spans="1:23" ht="13" customHeight="1">
      <c r="A18" s="1">
        <v>15</v>
      </c>
      <c r="B18" s="20">
        <f>COUNT(I18:S18)</f>
        <v>3</v>
      </c>
      <c r="C18" s="54" t="s">
        <v>57</v>
      </c>
      <c r="D18" s="56" t="s">
        <v>148</v>
      </c>
      <c r="E18" s="47">
        <f>IF(B18&lt;11,H18,IF(B18=11,H18-F18,H18-F18-G18))</f>
        <v>60</v>
      </c>
      <c r="F18" s="47">
        <f>SMALL(I18:S18,1)</f>
        <v>9</v>
      </c>
      <c r="G18" s="47">
        <f>SMALL(I18:S18,2)</f>
        <v>24</v>
      </c>
      <c r="H18" s="21">
        <f>SUM(I18:S18)</f>
        <v>60</v>
      </c>
      <c r="I18" s="4">
        <v>9</v>
      </c>
      <c r="J18" s="4"/>
      <c r="K18" s="62">
        <v>24</v>
      </c>
      <c r="L18" s="3"/>
      <c r="M18" s="4">
        <v>27</v>
      </c>
      <c r="N18" s="3"/>
      <c r="O18" s="4"/>
      <c r="P18" s="3"/>
      <c r="Q18" s="3"/>
      <c r="R18" s="28"/>
      <c r="S18" s="3"/>
      <c r="T18"/>
      <c r="U18"/>
      <c r="V18"/>
      <c r="W18"/>
    </row>
    <row r="19" spans="1:23" ht="13" customHeight="1">
      <c r="A19" s="18">
        <v>16</v>
      </c>
      <c r="B19" s="20">
        <f>COUNT(I19:S19)</f>
        <v>4</v>
      </c>
      <c r="C19" s="54" t="s">
        <v>52</v>
      </c>
      <c r="D19" s="55" t="s">
        <v>144</v>
      </c>
      <c r="E19" s="47">
        <f>IF(B19&lt;11,H19,IF(B19=11,H19-F19,H19-F19-G19))</f>
        <v>60</v>
      </c>
      <c r="F19" s="47">
        <f>SMALL(I19:S19,1)</f>
        <v>13</v>
      </c>
      <c r="G19" s="47">
        <f>SMALL(I19:S19,2)</f>
        <v>14</v>
      </c>
      <c r="H19" s="21">
        <f>SUM(I19:S19)</f>
        <v>60</v>
      </c>
      <c r="I19" s="4">
        <v>14</v>
      </c>
      <c r="J19" s="4">
        <v>15</v>
      </c>
      <c r="K19" s="61"/>
      <c r="L19" s="3">
        <v>13</v>
      </c>
      <c r="M19" s="4">
        <v>18</v>
      </c>
      <c r="N19" s="3"/>
      <c r="O19" s="3"/>
      <c r="P19" s="3"/>
      <c r="Q19" s="3"/>
      <c r="R19" s="3"/>
      <c r="S19" s="3"/>
      <c r="T19"/>
      <c r="U19"/>
      <c r="V19"/>
      <c r="W19"/>
    </row>
    <row r="20" spans="1:23" ht="13" customHeight="1">
      <c r="A20" s="1">
        <v>17</v>
      </c>
      <c r="B20" s="20">
        <f>COUNT(I20:S20)</f>
        <v>2</v>
      </c>
      <c r="C20" s="54" t="s">
        <v>36</v>
      </c>
      <c r="D20" s="55" t="s">
        <v>139</v>
      </c>
      <c r="E20" s="47">
        <f>IF(B20&lt;11,H20,IF(B20=11,H20-F20,H20-F20-G20))</f>
        <v>50</v>
      </c>
      <c r="F20" s="47">
        <f>SMALL(I20:S20,1)</f>
        <v>23</v>
      </c>
      <c r="G20" s="47">
        <f>SMALL(I20:S20,2)</f>
        <v>27</v>
      </c>
      <c r="H20" s="21">
        <f>SUM(I20:S20)</f>
        <v>50</v>
      </c>
      <c r="I20" s="4">
        <v>23</v>
      </c>
      <c r="J20" s="4">
        <v>27</v>
      </c>
      <c r="K20" s="61"/>
      <c r="L20" s="3"/>
      <c r="M20" s="33"/>
      <c r="N20" s="3"/>
      <c r="O20" s="3"/>
      <c r="P20" s="3"/>
      <c r="Q20" s="3"/>
      <c r="R20" s="3"/>
      <c r="S20" s="3"/>
      <c r="T20"/>
      <c r="U20"/>
      <c r="V20"/>
      <c r="W20"/>
    </row>
    <row r="21" spans="1:23" ht="13" customHeight="1">
      <c r="A21" s="1">
        <v>18</v>
      </c>
      <c r="B21" s="20">
        <f>COUNT(I21:S21)</f>
        <v>2</v>
      </c>
      <c r="C21" s="56" t="s">
        <v>131</v>
      </c>
      <c r="D21" s="56" t="s">
        <v>145</v>
      </c>
      <c r="E21" s="47">
        <f>IF(B21&lt;11,H21,IF(B21=11,H21-F21,H21-F21-G21))</f>
        <v>49</v>
      </c>
      <c r="F21" s="47">
        <f>SMALL(I21:S21,1)</f>
        <v>21</v>
      </c>
      <c r="G21" s="47">
        <f>SMALL(I21:S21,2)</f>
        <v>28</v>
      </c>
      <c r="H21" s="21">
        <f>SUM(I21:S21)</f>
        <v>49</v>
      </c>
      <c r="I21" s="4"/>
      <c r="J21" s="4">
        <v>28</v>
      </c>
      <c r="K21" s="61"/>
      <c r="L21" s="3"/>
      <c r="M21" s="34"/>
      <c r="N21" s="3">
        <v>21</v>
      </c>
      <c r="O21" s="3"/>
      <c r="P21" s="3"/>
      <c r="Q21" s="3"/>
      <c r="R21" s="17"/>
      <c r="S21" s="3"/>
      <c r="T21"/>
      <c r="U21"/>
      <c r="V21"/>
      <c r="W21"/>
    </row>
    <row r="22" spans="1:23" ht="13" customHeight="1">
      <c r="A22" s="18">
        <v>19</v>
      </c>
      <c r="B22" s="20">
        <f>COUNT(I22:S22)</f>
        <v>4</v>
      </c>
      <c r="C22" s="73" t="s">
        <v>215</v>
      </c>
      <c r="D22" s="72" t="s">
        <v>361</v>
      </c>
      <c r="E22" s="47">
        <f>IF(B22&lt;11,H22,IF(B22=11,H22-F22,H22-F22-G22))</f>
        <v>46</v>
      </c>
      <c r="F22" s="47"/>
      <c r="G22" s="47"/>
      <c r="H22" s="21">
        <f>SUM(I22:S22)</f>
        <v>46</v>
      </c>
      <c r="I22" s="68"/>
      <c r="J22" s="4"/>
      <c r="K22" s="61">
        <v>12</v>
      </c>
      <c r="L22" s="3">
        <v>5</v>
      </c>
      <c r="M22" s="4">
        <v>15</v>
      </c>
      <c r="N22" s="3">
        <v>14</v>
      </c>
      <c r="O22" s="3"/>
      <c r="P22" s="3"/>
      <c r="Q22" s="3"/>
      <c r="R22" s="3"/>
      <c r="S22" s="3"/>
      <c r="T22"/>
      <c r="U22"/>
      <c r="V22"/>
      <c r="W22"/>
    </row>
    <row r="23" spans="1:23" ht="13" customHeight="1">
      <c r="A23" s="1">
        <v>20</v>
      </c>
      <c r="B23" s="20">
        <f>COUNT(I23:S23)</f>
        <v>4</v>
      </c>
      <c r="C23" s="54" t="s">
        <v>56</v>
      </c>
      <c r="D23" s="56" t="s">
        <v>139</v>
      </c>
      <c r="E23" s="47">
        <f>IF(B23&lt;11,H23,IF(B23=11,H23-F23,H23-F23-G23))</f>
        <v>44</v>
      </c>
      <c r="F23" s="47">
        <f>SMALL(I23:S23,1)</f>
        <v>10</v>
      </c>
      <c r="G23" s="47">
        <f>SMALL(I23:S23,2)</f>
        <v>10</v>
      </c>
      <c r="H23" s="21">
        <f>SUM(I23:S23)</f>
        <v>44</v>
      </c>
      <c r="I23" s="4">
        <v>10</v>
      </c>
      <c r="J23" s="4">
        <v>13</v>
      </c>
      <c r="K23" s="61">
        <v>11</v>
      </c>
      <c r="L23" s="3"/>
      <c r="M23" s="69"/>
      <c r="N23" s="3">
        <v>10</v>
      </c>
      <c r="O23" s="3"/>
      <c r="P23" s="3"/>
      <c r="Q23" s="3"/>
      <c r="R23" s="17"/>
      <c r="S23" s="3"/>
      <c r="T23"/>
      <c r="U23"/>
      <c r="V23"/>
      <c r="W23"/>
    </row>
    <row r="24" spans="1:23" ht="13" customHeight="1">
      <c r="A24" s="1">
        <v>21</v>
      </c>
      <c r="B24" s="20">
        <f>COUNT(I24:S24)</f>
        <v>2</v>
      </c>
      <c r="C24" s="54" t="s">
        <v>34</v>
      </c>
      <c r="D24" s="55" t="s">
        <v>141</v>
      </c>
      <c r="E24" s="47">
        <f>IF(B24&lt;11,H24,IF(B24=11,H24-F24,H24-F24-G24))</f>
        <v>44</v>
      </c>
      <c r="F24" s="47">
        <f>SMALL(I24:S24,1)</f>
        <v>20</v>
      </c>
      <c r="G24" s="47">
        <f>SMALL(I24:S24,2)</f>
        <v>24</v>
      </c>
      <c r="H24" s="21">
        <f>SUM(I24:S24)</f>
        <v>44</v>
      </c>
      <c r="I24" s="4">
        <v>24</v>
      </c>
      <c r="J24" s="4">
        <v>20</v>
      </c>
      <c r="K24" s="61"/>
      <c r="L24" s="3"/>
      <c r="M24" s="4"/>
      <c r="N24" s="3"/>
      <c r="O24" s="3"/>
      <c r="P24" s="3"/>
      <c r="Q24" s="3"/>
      <c r="R24" s="3"/>
      <c r="S24" s="3"/>
      <c r="T24"/>
      <c r="U24"/>
      <c r="V24"/>
      <c r="W24"/>
    </row>
    <row r="25" spans="1:23" ht="13" customHeight="1">
      <c r="A25" s="18">
        <v>22</v>
      </c>
      <c r="B25" s="20">
        <f>COUNT(I25:S25)</f>
        <v>3</v>
      </c>
      <c r="C25" s="56" t="s">
        <v>214</v>
      </c>
      <c r="D25" s="56" t="s">
        <v>140</v>
      </c>
      <c r="E25" s="47">
        <f>IF(B25&lt;11,H25,IF(B25=11,H25-F25,H25-F25-G25))</f>
        <v>41</v>
      </c>
      <c r="F25" s="47">
        <f>SMALL(I25:S25,1)</f>
        <v>11</v>
      </c>
      <c r="G25" s="47">
        <f>SMALL(I25:S25,2)</f>
        <v>13</v>
      </c>
      <c r="H25" s="21">
        <f>SUM(I25:S25)</f>
        <v>41</v>
      </c>
      <c r="I25" s="3"/>
      <c r="J25" s="3"/>
      <c r="K25" s="61">
        <v>13</v>
      </c>
      <c r="L25" s="17">
        <v>11</v>
      </c>
      <c r="M25" s="3">
        <v>17</v>
      </c>
      <c r="N25" s="3"/>
      <c r="O25" s="3"/>
      <c r="P25" s="3"/>
      <c r="Q25" s="3"/>
      <c r="R25" s="3"/>
      <c r="S25" s="3"/>
      <c r="T25"/>
      <c r="U25"/>
      <c r="V25"/>
      <c r="W25"/>
    </row>
    <row r="26" spans="1:23" ht="13" customHeight="1">
      <c r="A26" s="1">
        <v>23</v>
      </c>
      <c r="B26" s="20">
        <f>COUNT(I26:S26)</f>
        <v>2</v>
      </c>
      <c r="C26" s="54" t="s">
        <v>26</v>
      </c>
      <c r="D26" s="55" t="s">
        <v>146</v>
      </c>
      <c r="E26" s="47">
        <f>IF(B26&lt;11,H26,IF(B26=11,H26-F26,H26-F26-G26))</f>
        <v>41</v>
      </c>
      <c r="F26" s="47">
        <f>SMALL(I26:S26,1)</f>
        <v>12</v>
      </c>
      <c r="G26" s="47">
        <f>SMALL(I26:S26,2)</f>
        <v>29</v>
      </c>
      <c r="H26" s="21">
        <f>SUM(I26:S26)</f>
        <v>41</v>
      </c>
      <c r="I26" s="4">
        <v>29</v>
      </c>
      <c r="J26" s="4">
        <v>12</v>
      </c>
      <c r="K26" s="61"/>
      <c r="L26" s="3"/>
      <c r="M26" s="4"/>
      <c r="N26" s="3"/>
      <c r="O26" s="3"/>
      <c r="P26" s="3"/>
      <c r="Q26" s="3"/>
      <c r="R26" s="3"/>
      <c r="S26" s="3"/>
      <c r="T26"/>
      <c r="U26" s="58"/>
    </row>
    <row r="27" spans="1:23" ht="13" customHeight="1">
      <c r="A27" s="1">
        <v>24</v>
      </c>
      <c r="B27" s="20">
        <f>COUNT(I27:S27)</f>
        <v>2</v>
      </c>
      <c r="C27" s="56" t="s">
        <v>211</v>
      </c>
      <c r="D27" s="56" t="s">
        <v>138</v>
      </c>
      <c r="E27" s="47">
        <f>IF(B27&lt;11,H27,IF(B27=11,H27-F27,H27-F27-G27))</f>
        <v>32</v>
      </c>
      <c r="F27" s="47">
        <f>SMALL(I27:S27,1)</f>
        <v>14</v>
      </c>
      <c r="G27" s="47">
        <f>SMALL(I27:S27,2)</f>
        <v>18</v>
      </c>
      <c r="H27" s="21">
        <f>SUM(I27:S27)</f>
        <v>32</v>
      </c>
      <c r="I27" s="3"/>
      <c r="J27" s="15"/>
      <c r="K27" s="61">
        <v>18</v>
      </c>
      <c r="L27" s="3">
        <v>14</v>
      </c>
      <c r="M27" s="4"/>
      <c r="N27" s="3"/>
      <c r="O27" s="3"/>
      <c r="P27" s="3"/>
      <c r="Q27" s="3"/>
      <c r="R27" s="3"/>
      <c r="S27" s="3"/>
      <c r="T27"/>
      <c r="U27" s="58"/>
    </row>
    <row r="28" spans="1:23" ht="13" customHeight="1">
      <c r="A28" s="18">
        <v>25</v>
      </c>
      <c r="B28" s="20">
        <f>COUNT(I28:S28)</f>
        <v>2</v>
      </c>
      <c r="C28" s="54" t="s">
        <v>50</v>
      </c>
      <c r="D28" s="56" t="s">
        <v>147</v>
      </c>
      <c r="E28" s="47">
        <f>IF(B28&lt;11,H28,IF(B28=11,H28-F28,H28-F28-G28))</f>
        <v>31</v>
      </c>
      <c r="F28" s="47">
        <f>SMALL(I28:S28,1)</f>
        <v>15</v>
      </c>
      <c r="G28" s="47">
        <f>SMALL(I28:S28,2)</f>
        <v>16</v>
      </c>
      <c r="H28" s="21">
        <f>SUM(I28:S28)</f>
        <v>31</v>
      </c>
      <c r="I28" s="4">
        <v>15</v>
      </c>
      <c r="J28" s="4"/>
      <c r="K28" s="61"/>
      <c r="L28" s="3"/>
      <c r="M28" s="4">
        <v>16</v>
      </c>
      <c r="N28" s="3"/>
      <c r="O28" s="3"/>
      <c r="P28" s="3"/>
      <c r="Q28" s="3"/>
      <c r="R28" s="3"/>
      <c r="S28" s="3"/>
      <c r="T28"/>
      <c r="U28" s="58"/>
    </row>
    <row r="29" spans="1:23" ht="13" customHeight="1">
      <c r="A29" s="1">
        <v>26</v>
      </c>
      <c r="B29" s="20">
        <f>COUNT(I29:S29)</f>
        <v>1</v>
      </c>
      <c r="C29" s="57" t="s">
        <v>409</v>
      </c>
      <c r="D29" s="56" t="s">
        <v>408</v>
      </c>
      <c r="E29" s="47">
        <f>IF(B29&lt;11,H29,IF(B29=11,H29-F29,H29-F29-G29))</f>
        <v>30.1</v>
      </c>
      <c r="F29" s="47">
        <f>SMALL(I29:S29,1)</f>
        <v>30.1</v>
      </c>
      <c r="G29" s="47" t="e">
        <f>SMALL(I29:S29,2)</f>
        <v>#NUM!</v>
      </c>
      <c r="H29" s="21">
        <f>SUM(I29:S29)</f>
        <v>30.1</v>
      </c>
      <c r="I29" s="4"/>
      <c r="J29" s="4"/>
      <c r="K29" s="61"/>
      <c r="L29" s="3"/>
      <c r="M29" s="4"/>
      <c r="N29" s="2">
        <v>30.1</v>
      </c>
      <c r="O29" s="17"/>
      <c r="P29" s="3"/>
      <c r="Q29" s="3"/>
      <c r="R29" s="3"/>
      <c r="S29" s="3"/>
      <c r="T29"/>
      <c r="U29" s="58"/>
    </row>
    <row r="30" spans="1:23" ht="13" customHeight="1">
      <c r="A30" s="1">
        <v>27</v>
      </c>
      <c r="B30" s="20">
        <f>COUNT(I30:S30)</f>
        <v>1</v>
      </c>
      <c r="C30" s="56" t="s">
        <v>292</v>
      </c>
      <c r="D30" s="56" t="s">
        <v>293</v>
      </c>
      <c r="E30" s="47">
        <f>IF(B30&lt;11,H30,IF(B30=11,H30-F30,H30-F30-G30))</f>
        <v>30.1</v>
      </c>
      <c r="F30" s="47">
        <f>SMALL(I30:S30,1)</f>
        <v>30.1</v>
      </c>
      <c r="G30" s="47" t="e">
        <f>SMALL(I30:S30,2)</f>
        <v>#NUM!</v>
      </c>
      <c r="H30" s="21">
        <f>SUM(I30:S30)</f>
        <v>30.1</v>
      </c>
      <c r="I30" s="3"/>
      <c r="J30" s="3"/>
      <c r="K30" s="61"/>
      <c r="L30" s="3">
        <v>30.1</v>
      </c>
      <c r="M30" s="4"/>
      <c r="N30" s="3"/>
      <c r="O30" s="3"/>
      <c r="P30" s="3"/>
      <c r="Q30" s="3"/>
      <c r="R30" s="3"/>
      <c r="S30" s="3"/>
      <c r="T30" s="24"/>
      <c r="U30" s="58"/>
    </row>
    <row r="31" spans="1:23" ht="13" customHeight="1">
      <c r="A31" s="18">
        <v>28</v>
      </c>
      <c r="B31" s="20">
        <f>COUNT(I31:S31)</f>
        <v>3</v>
      </c>
      <c r="C31" s="56" t="s">
        <v>308</v>
      </c>
      <c r="D31" s="56"/>
      <c r="E31" s="47">
        <f>IF(B31&lt;11,H31,IF(B31=11,H31-F31,H31-F31-G31))</f>
        <v>29</v>
      </c>
      <c r="F31" s="47">
        <f>SMALL(I31:S31,1)</f>
        <v>6</v>
      </c>
      <c r="G31" s="47">
        <f>SMALL(I31:S31,2)</f>
        <v>11</v>
      </c>
      <c r="H31" s="21">
        <f>SUM(I31:S31)</f>
        <v>29</v>
      </c>
      <c r="I31" s="4"/>
      <c r="J31" s="4"/>
      <c r="K31" s="61"/>
      <c r="L31" s="3">
        <v>6</v>
      </c>
      <c r="M31" s="3">
        <v>12</v>
      </c>
      <c r="N31" s="3">
        <v>11</v>
      </c>
      <c r="O31" s="3"/>
      <c r="P31" s="3"/>
      <c r="Q31" s="3"/>
      <c r="R31" s="3"/>
      <c r="S31" s="3"/>
      <c r="T31" s="24"/>
      <c r="U31" s="58"/>
    </row>
    <row r="32" spans="1:23" ht="13" customHeight="1">
      <c r="A32" s="1">
        <v>29</v>
      </c>
      <c r="B32" s="20">
        <f>COUNT(I32:S32)</f>
        <v>2</v>
      </c>
      <c r="C32" s="73" t="s">
        <v>300</v>
      </c>
      <c r="D32" s="76" t="s">
        <v>415</v>
      </c>
      <c r="E32" s="47">
        <f>IF(B32&lt;11,H32,IF(B32=11,H32-F32,H32-F32-G32))</f>
        <v>29</v>
      </c>
      <c r="F32" s="47"/>
      <c r="G32" s="47"/>
      <c r="H32" s="21">
        <f>SUM(I32:S32)</f>
        <v>29</v>
      </c>
      <c r="I32" s="70"/>
      <c r="J32" s="70"/>
      <c r="K32" s="60"/>
      <c r="L32" s="3">
        <v>20</v>
      </c>
      <c r="M32" s="4"/>
      <c r="N32" s="4">
        <v>9</v>
      </c>
      <c r="O32" s="3"/>
      <c r="P32" s="3"/>
      <c r="Q32" s="3"/>
      <c r="R32" s="3"/>
      <c r="S32" s="3"/>
      <c r="T32" s="24"/>
      <c r="U32" s="58"/>
    </row>
    <row r="33" spans="1:21" ht="13" customHeight="1">
      <c r="A33" s="1">
        <v>30</v>
      </c>
      <c r="B33" s="20">
        <f>COUNT(I33:S33)</f>
        <v>1</v>
      </c>
      <c r="C33" s="56" t="s">
        <v>294</v>
      </c>
      <c r="D33" s="56" t="s">
        <v>295</v>
      </c>
      <c r="E33" s="47">
        <f>IF(B33&lt;11,H33,IF(B33=11,H33-F33,H33-F33-G33))</f>
        <v>29</v>
      </c>
      <c r="F33" s="47">
        <f>SMALL(I33:S33,1)</f>
        <v>29</v>
      </c>
      <c r="G33" s="47" t="e">
        <f>SMALL(I33:S33,2)</f>
        <v>#NUM!</v>
      </c>
      <c r="H33" s="21">
        <f>SUM(I33:S33)</f>
        <v>29</v>
      </c>
      <c r="I33" s="3"/>
      <c r="J33" s="3"/>
      <c r="K33" s="61"/>
      <c r="L33" s="3">
        <v>29</v>
      </c>
      <c r="M33" s="4"/>
      <c r="N33" s="3"/>
      <c r="O33" s="3"/>
      <c r="P33" s="3"/>
      <c r="Q33" s="3"/>
      <c r="R33" s="3"/>
      <c r="S33" s="3"/>
      <c r="T33" s="24"/>
      <c r="U33" s="58"/>
    </row>
    <row r="34" spans="1:21" ht="13" customHeight="1">
      <c r="A34" s="18">
        <v>31</v>
      </c>
      <c r="B34" s="20">
        <f>COUNT(I34:S34)</f>
        <v>1</v>
      </c>
      <c r="C34" s="56" t="s">
        <v>209</v>
      </c>
      <c r="D34" s="56" t="s">
        <v>141</v>
      </c>
      <c r="E34" s="47">
        <f>IF(B34&lt;11,H34,IF(B34=11,H34-F34,H34-F34-G34))</f>
        <v>29</v>
      </c>
      <c r="F34" s="47">
        <f>SMALL(I34:S34,1)</f>
        <v>29</v>
      </c>
      <c r="G34" s="47" t="e">
        <f>SMALL(I34:S34,2)</f>
        <v>#NUM!</v>
      </c>
      <c r="H34" s="21">
        <f>SUM(I34:S34)</f>
        <v>29</v>
      </c>
      <c r="I34" s="3"/>
      <c r="J34" s="4"/>
      <c r="K34" s="61">
        <v>29</v>
      </c>
      <c r="L34" s="3"/>
      <c r="M34" s="4"/>
      <c r="N34" s="23"/>
      <c r="O34" s="3"/>
      <c r="P34" s="3"/>
      <c r="Q34" s="3"/>
      <c r="R34" s="3"/>
      <c r="S34" s="3"/>
      <c r="T34" s="24"/>
    </row>
    <row r="35" spans="1:21" ht="13" customHeight="1">
      <c r="A35" s="1">
        <v>32</v>
      </c>
      <c r="B35" s="20">
        <f>COUNT(I35:S35)</f>
        <v>2</v>
      </c>
      <c r="C35" s="56" t="s">
        <v>136</v>
      </c>
      <c r="D35" s="56" t="s">
        <v>141</v>
      </c>
      <c r="E35" s="47">
        <f>IF(B35&lt;11,H35,IF(B35=11,H35-F35,H35-F35-G35))</f>
        <v>29</v>
      </c>
      <c r="F35" s="47">
        <f>SMALL(I35:S35,1)</f>
        <v>14</v>
      </c>
      <c r="G35" s="47">
        <f>SMALL(I35:S35,2)</f>
        <v>15</v>
      </c>
      <c r="H35" s="21">
        <f>SUM(I35:S35)</f>
        <v>29</v>
      </c>
      <c r="I35" s="23"/>
      <c r="J35" s="34">
        <v>14</v>
      </c>
      <c r="K35" s="61">
        <v>15</v>
      </c>
      <c r="L35" s="3"/>
      <c r="M35" s="4"/>
      <c r="N35" s="3"/>
      <c r="O35" s="3"/>
      <c r="P35" s="3"/>
      <c r="Q35" s="3"/>
      <c r="R35" s="3"/>
      <c r="S35" s="3"/>
      <c r="T35" s="24"/>
    </row>
    <row r="36" spans="1:21" ht="13" customHeight="1">
      <c r="A36" s="1">
        <v>33</v>
      </c>
      <c r="B36" s="20">
        <f>COUNT(I36:S36)</f>
        <v>1</v>
      </c>
      <c r="C36" s="56" t="s">
        <v>410</v>
      </c>
      <c r="D36" s="56"/>
      <c r="E36" s="47">
        <f>IF(B36&lt;11,H36,IF(B36=11,H36-F36,H36-F36-G36))</f>
        <v>28</v>
      </c>
      <c r="F36" s="47"/>
      <c r="G36" s="47"/>
      <c r="H36" s="21">
        <f>SUM(I36:S36)</f>
        <v>28</v>
      </c>
      <c r="I36" s="3"/>
      <c r="J36" s="3"/>
      <c r="K36" s="61"/>
      <c r="L36" s="3"/>
      <c r="M36" s="4"/>
      <c r="N36" s="3">
        <v>28</v>
      </c>
      <c r="O36" s="3"/>
      <c r="P36" s="23"/>
      <c r="Q36" s="3"/>
      <c r="R36" s="3"/>
      <c r="S36" s="3"/>
      <c r="T36" s="24"/>
    </row>
    <row r="37" spans="1:21" ht="13" customHeight="1">
      <c r="A37" s="18">
        <v>34</v>
      </c>
      <c r="B37" s="20">
        <f>COUNT(I37:S37)</f>
        <v>2</v>
      </c>
      <c r="C37" s="56" t="s">
        <v>213</v>
      </c>
      <c r="D37" s="56" t="s">
        <v>140</v>
      </c>
      <c r="E37" s="47">
        <f>IF(B37&lt;11,H37,IF(B37=11,H37-F37,H37-F37-G37))</f>
        <v>28</v>
      </c>
      <c r="F37" s="47">
        <f>SMALL(I37:S37,1)</f>
        <v>14</v>
      </c>
      <c r="G37" s="47">
        <f>SMALL(I37:S37,2)</f>
        <v>14</v>
      </c>
      <c r="H37" s="21">
        <f>SUM(I37:S37)</f>
        <v>28</v>
      </c>
      <c r="I37" s="4"/>
      <c r="J37" s="4"/>
      <c r="K37" s="61">
        <v>14</v>
      </c>
      <c r="L37" s="3"/>
      <c r="M37" s="3">
        <v>14</v>
      </c>
      <c r="N37" s="3"/>
      <c r="O37" s="3"/>
      <c r="P37" s="3"/>
      <c r="Q37" s="3"/>
      <c r="R37" s="27"/>
      <c r="S37" s="3"/>
      <c r="T37" s="24"/>
    </row>
    <row r="38" spans="1:21" ht="13" customHeight="1">
      <c r="A38" s="1">
        <v>35</v>
      </c>
      <c r="B38" s="20">
        <f>COUNT(I38:S38)</f>
        <v>2</v>
      </c>
      <c r="C38" s="54" t="s">
        <v>54</v>
      </c>
      <c r="D38" s="56" t="s">
        <v>139</v>
      </c>
      <c r="E38" s="47">
        <f>IF(B38&lt;11,H38,IF(B38=11,H38-F38,H38-F38-G38))</f>
        <v>28</v>
      </c>
      <c r="F38" s="47">
        <f>SMALL(I38:S38,1)</f>
        <v>12</v>
      </c>
      <c r="G38" s="47">
        <f>SMALL(I38:S38,2)</f>
        <v>16</v>
      </c>
      <c r="H38" s="21">
        <f>SUM(I38:S38)</f>
        <v>28</v>
      </c>
      <c r="I38" s="4">
        <v>12</v>
      </c>
      <c r="J38" s="4"/>
      <c r="K38" s="62"/>
      <c r="L38" s="3">
        <v>16</v>
      </c>
      <c r="M38" s="3"/>
      <c r="N38" s="3"/>
      <c r="O38" s="3"/>
      <c r="P38" s="3"/>
      <c r="Q38" s="3"/>
      <c r="R38" s="17"/>
      <c r="S38" s="3"/>
      <c r="T38" s="24"/>
    </row>
    <row r="39" spans="1:21" ht="13" customHeight="1">
      <c r="A39" s="1">
        <v>36</v>
      </c>
      <c r="B39" s="20">
        <f>COUNT(I39:S39)</f>
        <v>1</v>
      </c>
      <c r="C39" s="73" t="s">
        <v>411</v>
      </c>
      <c r="D39" s="72" t="s">
        <v>358</v>
      </c>
      <c r="E39" s="47">
        <f>IF(B39&lt;11,H39,IF(B39=11,H39-F39,H39-F39-G39))</f>
        <v>27</v>
      </c>
      <c r="F39" s="47"/>
      <c r="G39" s="47"/>
      <c r="H39" s="21">
        <f>SUM(I39:S39)</f>
        <v>27</v>
      </c>
      <c r="I39" s="68"/>
      <c r="J39" s="4"/>
      <c r="K39" s="61"/>
      <c r="L39" s="3"/>
      <c r="M39" s="4"/>
      <c r="N39" s="3">
        <v>27</v>
      </c>
      <c r="O39" s="23"/>
      <c r="P39" s="3"/>
      <c r="Q39" s="3"/>
      <c r="R39" s="3"/>
      <c r="S39" s="3"/>
      <c r="T39" s="24"/>
    </row>
    <row r="40" spans="1:21" ht="13" customHeight="1">
      <c r="A40" s="18">
        <v>37</v>
      </c>
      <c r="B40" s="20">
        <f>COUNT(I40:S40)</f>
        <v>2</v>
      </c>
      <c r="C40" s="56" t="s">
        <v>303</v>
      </c>
      <c r="D40" s="56" t="s">
        <v>302</v>
      </c>
      <c r="E40" s="47">
        <f>IF(B40&lt;11,H40,IF(B40=11,H40-F40,H40-F40-G40))</f>
        <v>27</v>
      </c>
      <c r="F40" s="47">
        <f>SMALL(I40:S40,1)</f>
        <v>12</v>
      </c>
      <c r="G40" s="47">
        <f>SMALL(I40:S40,2)</f>
        <v>15</v>
      </c>
      <c r="H40" s="21">
        <f>SUM(I40:S40)</f>
        <v>27</v>
      </c>
      <c r="I40" s="3"/>
      <c r="J40" s="3"/>
      <c r="K40" s="61"/>
      <c r="L40" s="3">
        <v>12</v>
      </c>
      <c r="M40" s="3"/>
      <c r="N40" s="3">
        <v>15</v>
      </c>
      <c r="O40" s="3"/>
      <c r="P40" s="3"/>
      <c r="Q40" s="3"/>
      <c r="R40" s="3"/>
      <c r="S40" s="3"/>
      <c r="T40" s="24"/>
    </row>
    <row r="41" spans="1:21" ht="13" customHeight="1">
      <c r="A41" s="1">
        <v>38</v>
      </c>
      <c r="B41" s="20">
        <f>COUNT(I41:S41)</f>
        <v>1</v>
      </c>
      <c r="C41" s="73" t="s">
        <v>412</v>
      </c>
      <c r="D41" s="54" t="s">
        <v>146</v>
      </c>
      <c r="E41" s="47">
        <f>IF(B41&lt;11,H41,IF(B41=11,H41-F41,H41-F41-G41))</f>
        <v>26</v>
      </c>
      <c r="F41" s="47" t="e">
        <f>SMALL(#REF!,1)</f>
        <v>#REF!</v>
      </c>
      <c r="G41" s="47" t="e">
        <f>SMALL(#REF!,2)</f>
        <v>#REF!</v>
      </c>
      <c r="H41" s="21">
        <f>SUM(I41:S41)</f>
        <v>26</v>
      </c>
      <c r="I41" s="70"/>
      <c r="J41" s="70"/>
      <c r="K41" s="60"/>
      <c r="L41" s="3"/>
      <c r="M41" s="4"/>
      <c r="N41" s="3">
        <v>26</v>
      </c>
      <c r="O41" s="3"/>
      <c r="P41" s="3"/>
      <c r="Q41" s="3"/>
      <c r="R41" s="3"/>
      <c r="S41" s="3"/>
      <c r="T41" s="24"/>
    </row>
    <row r="42" spans="1:21" ht="13" customHeight="1">
      <c r="A42" s="1">
        <v>39</v>
      </c>
      <c r="B42" s="20">
        <f>COUNT(I42:S42)</f>
        <v>1</v>
      </c>
      <c r="C42" s="57" t="s">
        <v>296</v>
      </c>
      <c r="D42" s="57" t="s">
        <v>144</v>
      </c>
      <c r="E42" s="47">
        <f>IF(B42&lt;11,H42,IF(B42=11,H42-F42,H42-F42-G42))</f>
        <v>26</v>
      </c>
      <c r="F42" s="47">
        <f>SMALL(I42:S42,1)</f>
        <v>26</v>
      </c>
      <c r="G42" s="47" t="e">
        <f>SMALL(I42:S42,2)</f>
        <v>#NUM!</v>
      </c>
      <c r="H42" s="21">
        <f>SUM(I42:S42)</f>
        <v>26</v>
      </c>
      <c r="I42" s="4"/>
      <c r="J42" s="4"/>
      <c r="K42" s="61"/>
      <c r="L42" s="3">
        <v>26</v>
      </c>
      <c r="M42" s="4"/>
      <c r="N42" s="17"/>
      <c r="O42" s="3"/>
      <c r="P42" s="3"/>
      <c r="Q42" s="3"/>
      <c r="R42" s="3"/>
      <c r="S42" s="3"/>
      <c r="T42" s="24"/>
    </row>
    <row r="43" spans="1:21" ht="13" customHeight="1">
      <c r="A43" s="18">
        <v>40</v>
      </c>
      <c r="B43" s="20">
        <f>COUNT(I43:S43)</f>
        <v>1</v>
      </c>
      <c r="C43" s="56" t="s">
        <v>297</v>
      </c>
      <c r="D43" s="56" t="s">
        <v>144</v>
      </c>
      <c r="E43" s="47">
        <f>IF(B43&lt;11,H43,IF(B43=11,H43-F43,H43-F43-G43))</f>
        <v>24</v>
      </c>
      <c r="F43" s="47">
        <f>SMALL(I43:S43,1)</f>
        <v>24</v>
      </c>
      <c r="G43" s="47" t="e">
        <f>SMALL(I43:S43,2)</f>
        <v>#NUM!</v>
      </c>
      <c r="H43" s="21">
        <f>SUM(I43:S43)</f>
        <v>24</v>
      </c>
      <c r="I43" s="3"/>
      <c r="J43" s="3"/>
      <c r="K43" s="61"/>
      <c r="L43" s="3">
        <v>24</v>
      </c>
      <c r="M43" s="34"/>
      <c r="N43" s="3"/>
      <c r="O43" s="3"/>
      <c r="P43" s="3"/>
      <c r="Q43" s="3"/>
      <c r="R43" s="3"/>
      <c r="S43" s="3"/>
    </row>
    <row r="44" spans="1:21" ht="13" customHeight="1">
      <c r="A44" s="1">
        <v>41</v>
      </c>
      <c r="B44" s="20">
        <f>COUNT(I44:S44)</f>
        <v>1</v>
      </c>
      <c r="C44" s="57" t="s">
        <v>298</v>
      </c>
      <c r="D44" s="57" t="s">
        <v>299</v>
      </c>
      <c r="E44" s="47">
        <f>IF(B44&lt;11,H44,IF(B44=11,H44-F44,H44-F44-G44))</f>
        <v>23</v>
      </c>
      <c r="F44" s="47">
        <f>SMALL(I44:S44,1)</f>
        <v>23</v>
      </c>
      <c r="G44" s="47" t="e">
        <f>SMALL(I44:S44,2)</f>
        <v>#NUM!</v>
      </c>
      <c r="H44" s="21">
        <f>SUM(I44:S44)</f>
        <v>23</v>
      </c>
      <c r="I44" s="4"/>
      <c r="J44" s="4"/>
      <c r="K44" s="61"/>
      <c r="L44" s="3">
        <v>23</v>
      </c>
      <c r="M44" s="4"/>
      <c r="N44" s="17"/>
      <c r="O44" s="3"/>
      <c r="P44" s="3"/>
      <c r="Q44" s="3"/>
      <c r="R44" s="3"/>
      <c r="S44" s="3"/>
    </row>
    <row r="45" spans="1:21" ht="13" customHeight="1">
      <c r="A45" s="1">
        <v>42</v>
      </c>
      <c r="B45" s="20">
        <f>COUNT(I45:S45)</f>
        <v>1</v>
      </c>
      <c r="C45" t="s">
        <v>359</v>
      </c>
      <c r="D45" s="56" t="s">
        <v>358</v>
      </c>
      <c r="E45" s="47">
        <f>IF(B45&lt;11,H45,IF(B45=11,H45-F45,H45-F45-G45))</f>
        <v>20</v>
      </c>
      <c r="F45" s="47"/>
      <c r="G45" s="47"/>
      <c r="H45" s="21">
        <f>SUM(I45:S45)</f>
        <v>20</v>
      </c>
      <c r="I45" s="3"/>
      <c r="J45" s="3"/>
      <c r="K45" s="61"/>
      <c r="L45" s="3"/>
      <c r="M45" s="3">
        <v>20</v>
      </c>
      <c r="N45" s="3"/>
      <c r="O45" s="3"/>
      <c r="P45" s="3"/>
      <c r="Q45" s="23"/>
      <c r="R45" s="3"/>
      <c r="S45" s="27"/>
    </row>
    <row r="46" spans="1:21" ht="13" customHeight="1">
      <c r="A46" s="18">
        <v>43</v>
      </c>
      <c r="B46" s="20">
        <f>COUNT(I46:S46)</f>
        <v>1</v>
      </c>
      <c r="C46" s="73" t="s">
        <v>413</v>
      </c>
      <c r="D46" s="55"/>
      <c r="E46" s="47">
        <f>IF(B46&lt;11,H46,IF(B46=11,H46-F46,H46-F46-G46))</f>
        <v>19</v>
      </c>
      <c r="F46" s="47">
        <f>SMALL(I46:S46,1)</f>
        <v>19</v>
      </c>
      <c r="G46" s="47" t="e">
        <f>SMALL(I46:S46,2)</f>
        <v>#NUM!</v>
      </c>
      <c r="H46" s="21">
        <f>SUM(I46:S46)</f>
        <v>19</v>
      </c>
      <c r="I46" s="68"/>
      <c r="J46" s="4"/>
      <c r="K46" s="61"/>
      <c r="L46" s="3"/>
      <c r="M46" s="3"/>
      <c r="N46" s="3">
        <v>19</v>
      </c>
      <c r="O46" s="3"/>
      <c r="P46" s="3"/>
      <c r="Q46" s="3"/>
      <c r="R46" s="3"/>
      <c r="S46" s="3"/>
    </row>
    <row r="47" spans="1:21" ht="13" customHeight="1">
      <c r="A47" s="1">
        <v>44</v>
      </c>
      <c r="B47" s="20">
        <f>COUNT(I47:S47)</f>
        <v>2</v>
      </c>
      <c r="C47" s="57" t="s">
        <v>307</v>
      </c>
      <c r="D47" s="57" t="s">
        <v>306</v>
      </c>
      <c r="E47" s="47">
        <f>IF(B47&lt;11,H47,IF(B47=11,H47-F47,H47-F47-G47))</f>
        <v>19</v>
      </c>
      <c r="F47" s="47">
        <f>SMALL(I47:S47,1)</f>
        <v>7</v>
      </c>
      <c r="G47" s="47">
        <f>SMALL(I47:S47,2)</f>
        <v>12</v>
      </c>
      <c r="H47" s="21">
        <f>SUM(I47:S47)</f>
        <v>19</v>
      </c>
      <c r="I47" s="4"/>
      <c r="J47" s="4"/>
      <c r="K47" s="61"/>
      <c r="L47" s="3">
        <v>7</v>
      </c>
      <c r="M47" s="4"/>
      <c r="N47" s="3">
        <v>12</v>
      </c>
      <c r="O47" s="3"/>
      <c r="P47" s="3"/>
      <c r="Q47" s="3"/>
      <c r="R47" s="3"/>
      <c r="S47" s="3"/>
    </row>
    <row r="48" spans="1:21" ht="13" customHeight="1">
      <c r="A48" s="1">
        <v>45</v>
      </c>
      <c r="B48" s="20">
        <f>COUNT(I48:S48)</f>
        <v>1</v>
      </c>
      <c r="C48" t="s">
        <v>360</v>
      </c>
      <c r="D48" s="56" t="s">
        <v>143</v>
      </c>
      <c r="E48" s="47">
        <f>IF(B48&lt;11,H48,IF(B48=11,H48-F48,H48-F48-G48))</f>
        <v>19</v>
      </c>
      <c r="F48" s="47"/>
      <c r="G48" s="47"/>
      <c r="H48" s="21">
        <f>SUM(I48:S48)</f>
        <v>19</v>
      </c>
      <c r="I48" s="23"/>
      <c r="J48" s="23"/>
      <c r="K48" s="62"/>
      <c r="L48" s="3"/>
      <c r="M48" s="4">
        <v>19</v>
      </c>
      <c r="N48" s="3"/>
      <c r="O48" s="3"/>
      <c r="P48" s="3"/>
      <c r="Q48" s="3"/>
      <c r="R48" s="3"/>
      <c r="S48" s="23"/>
    </row>
    <row r="49" spans="1:19" ht="13" customHeight="1">
      <c r="A49" s="18">
        <v>46</v>
      </c>
      <c r="B49" s="20">
        <f>COUNT(I49:S49)</f>
        <v>1</v>
      </c>
      <c r="C49" s="29" t="s">
        <v>135</v>
      </c>
      <c r="D49" s="29" t="s">
        <v>143</v>
      </c>
      <c r="E49" s="47">
        <f>IF(B49&lt;11,H49,IF(B49=11,H49-F49,H49-F49-G49))</f>
        <v>18</v>
      </c>
      <c r="F49" s="47">
        <f>SMALL(I49:S49,1)</f>
        <v>18</v>
      </c>
      <c r="G49" s="47" t="e">
        <f>SMALL(I49:S49,2)</f>
        <v>#NUM!</v>
      </c>
      <c r="H49" s="21">
        <f>SUM(I49:S49)</f>
        <v>18</v>
      </c>
      <c r="I49" s="4"/>
      <c r="J49" s="4">
        <v>18</v>
      </c>
      <c r="K49" s="61"/>
      <c r="L49" s="23"/>
      <c r="M49" s="23"/>
      <c r="N49" s="3"/>
      <c r="O49" s="3"/>
      <c r="P49" s="23"/>
      <c r="Q49" s="3"/>
      <c r="R49" s="17"/>
      <c r="S49" s="3"/>
    </row>
    <row r="50" spans="1:19" ht="13" customHeight="1">
      <c r="A50" s="1">
        <v>47</v>
      </c>
      <c r="B50" s="20">
        <f>COUNT(I50:S50)</f>
        <v>1</v>
      </c>
      <c r="C50" s="54" t="s">
        <v>46</v>
      </c>
      <c r="D50" s="56" t="s">
        <v>144</v>
      </c>
      <c r="E50" s="47">
        <f>IF(B50&lt;11,H50,IF(B50=11,H50-F50,H50-F50-G50))</f>
        <v>18</v>
      </c>
      <c r="F50" s="47">
        <f>SMALL(I50:S50,1)</f>
        <v>18</v>
      </c>
      <c r="G50" s="47" t="e">
        <f>SMALL(I50:S50,2)</f>
        <v>#NUM!</v>
      </c>
      <c r="H50" s="21">
        <f>SUM(I50:S50)</f>
        <v>18</v>
      </c>
      <c r="I50" s="4">
        <v>18</v>
      </c>
      <c r="J50" s="4"/>
      <c r="K50" s="61"/>
      <c r="L50" s="3"/>
      <c r="M50" s="4"/>
      <c r="N50" s="3"/>
      <c r="O50" s="3"/>
      <c r="P50" s="3"/>
      <c r="Q50" s="3"/>
      <c r="R50" s="28"/>
      <c r="S50" s="23"/>
    </row>
    <row r="51" spans="1:19" ht="13" customHeight="1">
      <c r="A51" s="1">
        <v>48</v>
      </c>
      <c r="B51" s="20">
        <f>COUNT(I51:S51)</f>
        <v>1</v>
      </c>
      <c r="C51" s="56" t="s">
        <v>212</v>
      </c>
      <c r="D51" s="56" t="s">
        <v>139</v>
      </c>
      <c r="E51" s="47">
        <f>IF(B51&lt;11,H51,IF(B51=11,H51-F51,H51-F51-G51))</f>
        <v>16</v>
      </c>
      <c r="F51" s="47">
        <f>SMALL(I51:S51,1)</f>
        <v>16</v>
      </c>
      <c r="G51" s="47" t="e">
        <f>SMALL(I51:S51,2)</f>
        <v>#NUM!</v>
      </c>
      <c r="H51" s="21">
        <f>SUM(I51:S51)</f>
        <v>16</v>
      </c>
      <c r="I51" s="3"/>
      <c r="J51" s="3"/>
      <c r="K51" s="61">
        <v>16</v>
      </c>
      <c r="L51" s="23"/>
      <c r="M51" s="4"/>
      <c r="N51" s="3"/>
      <c r="O51" s="3"/>
      <c r="P51" s="3"/>
      <c r="Q51" s="23"/>
      <c r="R51" s="3"/>
      <c r="S51" s="3"/>
    </row>
    <row r="52" spans="1:19" ht="13" customHeight="1">
      <c r="A52" s="18">
        <v>49</v>
      </c>
      <c r="B52" s="20">
        <f>COUNT(I52:S52)</f>
        <v>1</v>
      </c>
      <c r="C52" s="73" t="s">
        <v>301</v>
      </c>
      <c r="D52" s="72"/>
      <c r="E52" s="47">
        <f>IF(B52&lt;11,H52,IF(B52=11,H52-F52,H52-F52-G52))</f>
        <v>15</v>
      </c>
      <c r="F52" s="47"/>
      <c r="G52" s="47"/>
      <c r="H52" s="21">
        <f>SUM(I52:S52)</f>
        <v>15</v>
      </c>
      <c r="I52" s="68"/>
      <c r="J52" s="4"/>
      <c r="K52" s="61"/>
      <c r="L52" s="3">
        <v>15</v>
      </c>
      <c r="M52" s="4"/>
      <c r="N52" s="3"/>
      <c r="O52" s="3"/>
      <c r="P52" s="3"/>
      <c r="Q52" s="23"/>
      <c r="R52" s="3"/>
      <c r="S52" s="3"/>
    </row>
    <row r="53" spans="1:19" ht="13" customHeight="1">
      <c r="A53" s="18">
        <v>50</v>
      </c>
      <c r="B53" s="20">
        <f>COUNT(I53:S53)</f>
        <v>1</v>
      </c>
      <c r="C53" s="73" t="s">
        <v>414</v>
      </c>
      <c r="D53" s="55" t="s">
        <v>285</v>
      </c>
      <c r="E53" s="47">
        <f>IF(B53&lt;11,H53,IF(B53=11,H53-F53,H53-F53-G53))</f>
        <v>13</v>
      </c>
      <c r="F53" s="47">
        <f>SMALL(I53:S53,1)</f>
        <v>13</v>
      </c>
      <c r="G53" s="47" t="e">
        <f>SMALL(I53:S53,2)</f>
        <v>#NUM!</v>
      </c>
      <c r="H53" s="21">
        <f>SUM(I53:S53)</f>
        <v>13</v>
      </c>
      <c r="I53" s="68"/>
      <c r="J53" s="4"/>
      <c r="K53" s="61"/>
      <c r="L53" s="3"/>
      <c r="M53" s="4"/>
      <c r="N53" s="3">
        <v>13</v>
      </c>
      <c r="O53" s="3"/>
      <c r="P53" s="3"/>
      <c r="Q53" s="23"/>
      <c r="R53" s="3"/>
      <c r="S53" s="3"/>
    </row>
    <row r="54" spans="1:19" ht="13" customHeight="1">
      <c r="A54" s="18">
        <v>51</v>
      </c>
      <c r="B54" s="20">
        <f>COUNT(I54:S54)</f>
        <v>1</v>
      </c>
      <c r="C54" s="29" t="s">
        <v>304</v>
      </c>
      <c r="D54" s="29" t="s">
        <v>305</v>
      </c>
      <c r="E54" s="47">
        <f>IF(B54&lt;11,H54,IF(B54=11,H54-F54,H54-F54-G54))</f>
        <v>10</v>
      </c>
      <c r="F54" s="50"/>
      <c r="G54" s="51"/>
      <c r="H54" s="21">
        <f>SUM(I54:S54)</f>
        <v>10</v>
      </c>
      <c r="I54" s="15"/>
      <c r="J54" s="3"/>
      <c r="K54" s="61"/>
      <c r="L54" s="3">
        <v>10</v>
      </c>
      <c r="M54" s="4"/>
      <c r="N54" s="3"/>
      <c r="O54" s="3"/>
      <c r="P54" s="3"/>
      <c r="Q54" s="23"/>
      <c r="R54" s="3"/>
      <c r="S54" s="3"/>
    </row>
    <row r="55" spans="1:19" ht="13" customHeight="1">
      <c r="A55" s="1">
        <v>50</v>
      </c>
      <c r="B55" s="20">
        <f>COUNT(I55:S55)</f>
        <v>1</v>
      </c>
      <c r="C55" s="56" t="s">
        <v>309</v>
      </c>
      <c r="D55" s="56"/>
      <c r="E55" s="47">
        <f>IF(B55&lt;11,H55,IF(B55=11,H55-F55,H55-F55-G55))</f>
        <v>4</v>
      </c>
      <c r="F55" s="47">
        <f>SMALL(I55:S55,1)</f>
        <v>4</v>
      </c>
      <c r="G55" s="47" t="e">
        <f>SMALL(I55:S55,2)</f>
        <v>#NUM!</v>
      </c>
      <c r="H55" s="21">
        <f>SUM(I55:S55)</f>
        <v>4</v>
      </c>
      <c r="I55" s="3"/>
      <c r="J55" s="15"/>
      <c r="K55" s="61"/>
      <c r="L55" s="3">
        <v>4</v>
      </c>
      <c r="M55" s="4"/>
      <c r="N55" s="3"/>
      <c r="O55" s="3"/>
      <c r="P55" s="3"/>
      <c r="Q55" s="3"/>
      <c r="R55" s="3"/>
      <c r="S55" s="3"/>
    </row>
    <row r="56" spans="1:19" ht="13" customHeight="1">
      <c r="A56" s="1">
        <v>51</v>
      </c>
      <c r="B56" s="20">
        <f>COUNT(I56:S56)</f>
        <v>1</v>
      </c>
      <c r="C56" s="56" t="s">
        <v>311</v>
      </c>
      <c r="D56" s="56"/>
      <c r="E56" s="47">
        <f>IF(B56&lt;11,H56,IF(B56=11,H56-F56,H56-F56-G56))</f>
        <v>4</v>
      </c>
      <c r="F56" s="47">
        <f>SMALL(I56:S56,1)</f>
        <v>4</v>
      </c>
      <c r="G56" s="47" t="e">
        <f>SMALL(I56:S56,2)</f>
        <v>#NUM!</v>
      </c>
      <c r="H56" s="21">
        <f>SUM(I56:S56)</f>
        <v>4</v>
      </c>
      <c r="I56" s="4"/>
      <c r="J56" s="4"/>
      <c r="K56" s="61"/>
      <c r="L56" s="3">
        <v>4</v>
      </c>
      <c r="M56" s="4"/>
      <c r="N56" s="23"/>
      <c r="O56" s="3"/>
      <c r="P56" s="23"/>
      <c r="Q56" s="3"/>
      <c r="R56" s="3"/>
      <c r="S56" s="3"/>
    </row>
    <row r="57" spans="1:19" ht="13" customHeight="1">
      <c r="A57" s="18">
        <v>52</v>
      </c>
      <c r="B57" s="20">
        <f>COUNT(I57:S57)</f>
        <v>1</v>
      </c>
      <c r="C57" s="56" t="s">
        <v>310</v>
      </c>
      <c r="D57" s="56"/>
      <c r="E57" s="47">
        <f>IF(B57&lt;11,H57,IF(B57=11,H57-F57,H57-F57-G57))</f>
        <v>4</v>
      </c>
      <c r="F57" s="47">
        <f>SMALL(I57:S57,1)</f>
        <v>4</v>
      </c>
      <c r="G57" s="47" t="e">
        <f>SMALL(I57:S57,2)</f>
        <v>#NUM!</v>
      </c>
      <c r="H57" s="21">
        <f>SUM(I57:S57)</f>
        <v>4</v>
      </c>
      <c r="I57" s="3"/>
      <c r="J57" s="3"/>
      <c r="K57" s="61"/>
      <c r="L57" s="3">
        <v>4</v>
      </c>
      <c r="M57" s="4"/>
      <c r="N57" s="3"/>
      <c r="O57" s="15"/>
      <c r="P57" s="23"/>
      <c r="Q57" s="23"/>
      <c r="R57" s="3"/>
      <c r="S57" s="3"/>
    </row>
    <row r="58" spans="1:19" ht="13" customHeight="1">
      <c r="A58" s="1">
        <v>53</v>
      </c>
      <c r="B58" s="20">
        <f t="shared" ref="B58:B64" si="1">COUNT(I58:S58)</f>
        <v>0</v>
      </c>
      <c r="C58" s="57"/>
      <c r="D58" s="57"/>
      <c r="E58" s="47">
        <f t="shared" ref="E55:E64" si="2">IF(B58&lt;11,H58,IF(B58=11,H58-F58,H58-F58-G58))</f>
        <v>0</v>
      </c>
      <c r="F58" s="47" t="e">
        <f t="shared" ref="F58:F64" si="3">SMALL(I58:S58,1)</f>
        <v>#NUM!</v>
      </c>
      <c r="G58" s="47" t="e">
        <f t="shared" ref="G58:G64" si="4">SMALL(I58:S58,2)</f>
        <v>#NUM!</v>
      </c>
      <c r="H58" s="21">
        <f t="shared" ref="H58:H64" si="5">SUM(I58:S58)</f>
        <v>0</v>
      </c>
      <c r="I58" s="4"/>
      <c r="J58" s="4"/>
      <c r="K58" s="61"/>
      <c r="L58" s="3"/>
      <c r="M58" s="4"/>
      <c r="N58" s="3"/>
      <c r="O58" s="23"/>
      <c r="P58" s="3"/>
      <c r="Q58" s="3"/>
      <c r="R58" s="3"/>
      <c r="S58" s="3"/>
    </row>
    <row r="59" spans="1:19" ht="13" customHeight="1">
      <c r="A59" s="1">
        <v>54</v>
      </c>
      <c r="B59" s="20">
        <f t="shared" si="1"/>
        <v>0</v>
      </c>
      <c r="E59" s="47">
        <f t="shared" si="2"/>
        <v>0</v>
      </c>
      <c r="F59" s="47" t="e">
        <f t="shared" si="3"/>
        <v>#NUM!</v>
      </c>
      <c r="G59" s="47" t="e">
        <f t="shared" si="4"/>
        <v>#NUM!</v>
      </c>
      <c r="H59" s="21">
        <f t="shared" si="5"/>
        <v>0</v>
      </c>
      <c r="I59" s="3"/>
      <c r="J59" s="3"/>
      <c r="K59" s="61"/>
      <c r="L59" s="3"/>
      <c r="M59" s="3"/>
      <c r="N59" s="3"/>
      <c r="O59" s="3"/>
      <c r="P59" s="3"/>
      <c r="Q59" s="3"/>
      <c r="R59" s="3"/>
      <c r="S59" s="3"/>
    </row>
    <row r="60" spans="1:19" ht="13" customHeight="1">
      <c r="A60" s="18">
        <v>55</v>
      </c>
      <c r="B60" s="20">
        <f t="shared" si="1"/>
        <v>0</v>
      </c>
      <c r="C60" s="56"/>
      <c r="D60" s="56"/>
      <c r="E60" s="47">
        <f t="shared" si="2"/>
        <v>0</v>
      </c>
      <c r="F60" s="47" t="e">
        <f t="shared" si="3"/>
        <v>#NUM!</v>
      </c>
      <c r="G60" s="47" t="e">
        <f t="shared" si="4"/>
        <v>#NUM!</v>
      </c>
      <c r="H60" s="21">
        <f t="shared" si="5"/>
        <v>0</v>
      </c>
      <c r="I60" s="4"/>
      <c r="J60" s="4"/>
      <c r="K60" s="61"/>
      <c r="L60" s="3"/>
      <c r="M60" s="4"/>
      <c r="N60" s="23"/>
      <c r="O60" s="3"/>
      <c r="P60" s="3"/>
      <c r="Q60" s="3"/>
      <c r="R60" s="3"/>
      <c r="S60" s="3"/>
    </row>
    <row r="61" spans="1:19" ht="13" customHeight="1">
      <c r="A61" s="1">
        <v>56</v>
      </c>
      <c r="B61" s="20">
        <f t="shared" si="1"/>
        <v>0</v>
      </c>
      <c r="C61" s="57"/>
      <c r="D61" s="57"/>
      <c r="E61" s="47">
        <f t="shared" si="2"/>
        <v>0</v>
      </c>
      <c r="F61" s="47" t="e">
        <f t="shared" si="3"/>
        <v>#NUM!</v>
      </c>
      <c r="G61" s="47" t="e">
        <f t="shared" si="4"/>
        <v>#NUM!</v>
      </c>
      <c r="H61" s="21">
        <f t="shared" si="5"/>
        <v>0</v>
      </c>
      <c r="I61" s="3"/>
      <c r="J61" s="3"/>
      <c r="K61" s="61"/>
      <c r="L61" s="3"/>
      <c r="M61" s="4"/>
      <c r="N61" s="3"/>
      <c r="O61" s="23"/>
      <c r="P61" s="3"/>
      <c r="Q61" s="3"/>
      <c r="R61" s="3"/>
      <c r="S61" s="3"/>
    </row>
    <row r="62" spans="1:19" ht="13" customHeight="1">
      <c r="A62" s="1">
        <v>57</v>
      </c>
      <c r="B62" s="20">
        <f t="shared" si="1"/>
        <v>2</v>
      </c>
      <c r="C62" s="71" t="s">
        <v>24</v>
      </c>
      <c r="D62" s="54" t="s">
        <v>138</v>
      </c>
      <c r="E62" s="47">
        <f t="shared" ref="E62:E64" si="6">IF(B62&lt;11,H62,IF(B62=11,H62-F62,H62-F62-G62))</f>
        <v>60.2</v>
      </c>
      <c r="F62" s="47">
        <f>SMALL(I25:S25,1)</f>
        <v>11</v>
      </c>
      <c r="G62" s="47">
        <f>SMALL(I25:S25,2)</f>
        <v>13</v>
      </c>
      <c r="H62" s="21">
        <f t="shared" si="5"/>
        <v>60.2</v>
      </c>
      <c r="I62" s="70">
        <v>30.1</v>
      </c>
      <c r="J62" s="70">
        <v>30.1</v>
      </c>
      <c r="K62" s="60"/>
      <c r="L62" s="3"/>
      <c r="M62" s="4"/>
      <c r="N62" s="3"/>
      <c r="O62" s="3"/>
      <c r="P62" s="3"/>
      <c r="Q62" s="23"/>
      <c r="R62" s="17"/>
      <c r="S62" s="3"/>
    </row>
    <row r="63" spans="1:19" ht="13" customHeight="1">
      <c r="A63" s="18">
        <v>58</v>
      </c>
      <c r="B63" s="20">
        <f t="shared" si="1"/>
        <v>1</v>
      </c>
      <c r="C63" s="71" t="s">
        <v>288</v>
      </c>
      <c r="D63" s="55" t="s">
        <v>143</v>
      </c>
      <c r="E63" s="47">
        <f t="shared" si="6"/>
        <v>27</v>
      </c>
      <c r="F63" s="47">
        <f t="shared" ref="F63:F64" si="7">SMALL(I63:S63,1)</f>
        <v>27</v>
      </c>
      <c r="G63" s="47" t="e">
        <f t="shared" ref="G63:G64" si="8">SMALL(I63:S63,2)</f>
        <v>#NUM!</v>
      </c>
      <c r="H63" s="21">
        <f t="shared" si="5"/>
        <v>27</v>
      </c>
      <c r="I63" s="68">
        <v>27</v>
      </c>
      <c r="J63" s="4"/>
      <c r="K63" s="61"/>
      <c r="L63" s="3"/>
      <c r="M63" s="3"/>
      <c r="N63" s="3"/>
      <c r="O63" s="3"/>
      <c r="P63" s="3"/>
      <c r="Q63" s="3"/>
      <c r="R63" s="27"/>
      <c r="S63" s="3"/>
    </row>
    <row r="64" spans="1:19" ht="13" customHeight="1">
      <c r="A64" s="1">
        <v>59</v>
      </c>
      <c r="B64" s="20">
        <f t="shared" si="1"/>
        <v>1</v>
      </c>
      <c r="C64" s="71" t="s">
        <v>32</v>
      </c>
      <c r="D64" s="55" t="s">
        <v>139</v>
      </c>
      <c r="E64" s="47">
        <f t="shared" si="6"/>
        <v>26</v>
      </c>
      <c r="F64" s="47">
        <f t="shared" si="7"/>
        <v>26</v>
      </c>
      <c r="G64" s="47" t="e">
        <f t="shared" si="8"/>
        <v>#NUM!</v>
      </c>
      <c r="H64" s="21">
        <f t="shared" si="5"/>
        <v>26</v>
      </c>
      <c r="I64" s="68">
        <v>26</v>
      </c>
      <c r="J64" s="4"/>
      <c r="K64" s="61"/>
      <c r="L64" s="3"/>
      <c r="M64" s="4"/>
      <c r="N64" s="3"/>
      <c r="O64" s="3"/>
      <c r="P64" s="23"/>
      <c r="Q64" s="3"/>
      <c r="R64" s="3"/>
      <c r="S64" s="3"/>
    </row>
  </sheetData>
  <sortState ref="C4:N57">
    <sortCondition descending="1" ref="E4:E57"/>
  </sortState>
  <printOptions gridLines="1"/>
  <pageMargins left="0.25" right="0.25" top="0.75" bottom="0.75" header="0.3" footer="0.3"/>
  <pageSetup paperSize="9" orientation="landscape" horizontalDpi="4294967293" r:id="rId1"/>
  <ignoredErrors>
    <ignoredError sqref="I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tabSelected="1" topLeftCell="B1" zoomScale="80" zoomScaleNormal="80" workbookViewId="0">
      <selection activeCell="T4" sqref="T4:U25"/>
    </sheetView>
  </sheetViews>
  <sheetFormatPr defaultColWidth="8.81640625" defaultRowHeight="13"/>
  <cols>
    <col min="1" max="1" width="3.1796875" style="1" bestFit="1" customWidth="1"/>
    <col min="2" max="2" width="13.54296875" style="18" bestFit="1" customWidth="1"/>
    <col min="3" max="4" width="19.54296875" style="1" customWidth="1"/>
    <col min="5" max="5" width="7.453125" style="45" bestFit="1" customWidth="1"/>
    <col min="6" max="6" width="7.453125" style="45" hidden="1" customWidth="1"/>
    <col min="7" max="7" width="8.54296875" style="45" hidden="1" customWidth="1"/>
    <col min="8" max="8" width="8.81640625" style="1"/>
    <col min="9" max="17" width="9.54296875" style="1" customWidth="1"/>
    <col min="18" max="19" width="9.54296875" style="13" customWidth="1"/>
    <col min="20" max="20" width="8.81640625" style="1"/>
    <col min="21" max="21" width="25.6328125" style="1" customWidth="1"/>
    <col min="22" max="16384" width="8.81640625" style="1"/>
  </cols>
  <sheetData>
    <row r="1" spans="1:23" ht="13" customHeight="1">
      <c r="A1" s="1" t="s">
        <v>2</v>
      </c>
      <c r="B1" s="22"/>
      <c r="H1" s="12"/>
      <c r="I1" s="30">
        <v>1</v>
      </c>
      <c r="J1" s="30">
        <v>2</v>
      </c>
      <c r="K1" s="30">
        <v>3</v>
      </c>
      <c r="L1" s="30">
        <v>4</v>
      </c>
      <c r="M1" s="30">
        <v>5</v>
      </c>
      <c r="N1" s="30">
        <v>6</v>
      </c>
      <c r="O1" s="30">
        <v>7</v>
      </c>
      <c r="P1" s="30">
        <v>8</v>
      </c>
      <c r="Q1" s="30">
        <v>9</v>
      </c>
      <c r="R1" s="30">
        <v>10</v>
      </c>
      <c r="S1" s="30">
        <v>11</v>
      </c>
    </row>
    <row r="2" spans="1:23" ht="13" customHeight="1">
      <c r="B2" s="22"/>
      <c r="H2" s="12">
        <f>SUM(I2:S2)</f>
        <v>62</v>
      </c>
      <c r="I2" s="30">
        <f t="shared" ref="I2:S2" si="0">COUNT(I4:I29)</f>
        <v>9</v>
      </c>
      <c r="J2" s="30">
        <f t="shared" si="0"/>
        <v>12</v>
      </c>
      <c r="K2" s="30">
        <f t="shared" si="0"/>
        <v>12</v>
      </c>
      <c r="L2" s="30">
        <f t="shared" si="0"/>
        <v>10</v>
      </c>
      <c r="M2" s="30">
        <f t="shared" si="0"/>
        <v>8</v>
      </c>
      <c r="N2" s="30">
        <f t="shared" si="0"/>
        <v>11</v>
      </c>
      <c r="O2" s="30">
        <f t="shared" si="0"/>
        <v>0</v>
      </c>
      <c r="P2" s="30">
        <f t="shared" si="0"/>
        <v>0</v>
      </c>
      <c r="Q2" s="30">
        <f t="shared" si="0"/>
        <v>0</v>
      </c>
      <c r="R2" s="30">
        <f t="shared" si="0"/>
        <v>0</v>
      </c>
      <c r="S2" s="30">
        <f t="shared" si="0"/>
        <v>0</v>
      </c>
    </row>
    <row r="3" spans="1:23" ht="47">
      <c r="B3" s="19" t="s">
        <v>0</v>
      </c>
      <c r="C3" s="12" t="s">
        <v>1</v>
      </c>
      <c r="D3" s="12"/>
      <c r="E3" s="46" t="s">
        <v>19</v>
      </c>
      <c r="F3" s="46" t="s">
        <v>14</v>
      </c>
      <c r="G3" s="46" t="s">
        <v>15</v>
      </c>
      <c r="H3" s="11" t="s">
        <v>13</v>
      </c>
      <c r="I3" s="10">
        <v>43386</v>
      </c>
      <c r="J3" s="10">
        <v>43393</v>
      </c>
      <c r="K3" s="9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</row>
    <row r="4" spans="1:23" ht="13" customHeight="1">
      <c r="A4" s="18">
        <v>1</v>
      </c>
      <c r="B4" s="20">
        <f>COUNT(I4:S4)</f>
        <v>6</v>
      </c>
      <c r="C4" t="s">
        <v>70</v>
      </c>
      <c r="D4" t="s">
        <v>139</v>
      </c>
      <c r="E4" s="47">
        <f>IF(B4&lt;11,H4,IF(B4=11,H4-F4,H4-F4-G4))</f>
        <v>176.2</v>
      </c>
      <c r="F4" s="47">
        <f>SMALL(I4:S4,1)</f>
        <v>29</v>
      </c>
      <c r="G4" s="47">
        <f>SMALL(I4:S4,2)</f>
        <v>29</v>
      </c>
      <c r="H4" s="21">
        <f>SUM(I4:S4)</f>
        <v>176.2</v>
      </c>
      <c r="I4" s="4">
        <v>29</v>
      </c>
      <c r="J4" s="4">
        <v>29</v>
      </c>
      <c r="K4" s="4">
        <v>30.1</v>
      </c>
      <c r="L4" s="4">
        <v>29</v>
      </c>
      <c r="M4" s="3">
        <v>29</v>
      </c>
      <c r="N4" s="3">
        <v>30.1</v>
      </c>
      <c r="O4" s="3"/>
      <c r="P4" s="3"/>
      <c r="Q4" s="3"/>
      <c r="R4" s="3"/>
      <c r="S4" s="3"/>
      <c r="T4"/>
      <c r="U4"/>
      <c r="V4"/>
      <c r="W4"/>
    </row>
    <row r="5" spans="1:23" ht="13" customHeight="1">
      <c r="A5" s="18">
        <v>2</v>
      </c>
      <c r="B5" s="20">
        <f>COUNT(I5:S5)</f>
        <v>6</v>
      </c>
      <c r="C5" t="s">
        <v>158</v>
      </c>
      <c r="D5" t="s">
        <v>144</v>
      </c>
      <c r="E5" s="47">
        <f>IF(B5&lt;11,H5,IF(B5=11,H5-F5,H5-F5-G5))</f>
        <v>171.2</v>
      </c>
      <c r="F5" s="47">
        <f>SMALL(I5:S5,1)</f>
        <v>27</v>
      </c>
      <c r="G5" s="47">
        <f>SMALL(I5:S5,2)</f>
        <v>28</v>
      </c>
      <c r="H5" s="21">
        <f>SUM(I5:S5)</f>
        <v>171.2</v>
      </c>
      <c r="I5" s="4">
        <v>30.1</v>
      </c>
      <c r="J5" s="4">
        <v>30.1</v>
      </c>
      <c r="K5" s="4">
        <v>27</v>
      </c>
      <c r="L5" s="4">
        <v>28</v>
      </c>
      <c r="M5" s="3">
        <v>28</v>
      </c>
      <c r="N5" s="4">
        <v>28</v>
      </c>
      <c r="O5" s="3"/>
      <c r="P5" s="3"/>
      <c r="Q5" s="3"/>
      <c r="R5" s="3"/>
      <c r="S5" s="3"/>
      <c r="T5"/>
      <c r="U5"/>
      <c r="V5"/>
      <c r="W5"/>
    </row>
    <row r="6" spans="1:23" ht="13" customHeight="1">
      <c r="A6" s="18">
        <v>3</v>
      </c>
      <c r="B6" s="20">
        <f>COUNT(I6:S6)</f>
        <v>5</v>
      </c>
      <c r="C6" s="31" t="s">
        <v>154</v>
      </c>
      <c r="D6" s="31" t="s">
        <v>139</v>
      </c>
      <c r="E6" s="47">
        <f>IF(B6&lt;11,H6,IF(B6=11,H6-F6,H6-F6-G6))</f>
        <v>145.19999999999999</v>
      </c>
      <c r="F6" s="47">
        <f>SMALL(I6:S6,1)</f>
        <v>28</v>
      </c>
      <c r="G6" s="47">
        <f>SMALL(I6:S6,2)</f>
        <v>28</v>
      </c>
      <c r="H6" s="21">
        <f>SUM(I6:S6)</f>
        <v>145.19999999999999</v>
      </c>
      <c r="I6" s="3"/>
      <c r="J6" s="3">
        <v>28</v>
      </c>
      <c r="K6" s="4">
        <v>28</v>
      </c>
      <c r="L6" s="4">
        <v>30.1</v>
      </c>
      <c r="M6" s="3">
        <v>30.1</v>
      </c>
      <c r="N6" s="4">
        <v>29</v>
      </c>
      <c r="O6" s="3"/>
      <c r="P6" s="3"/>
      <c r="Q6" s="3"/>
      <c r="R6" s="3"/>
      <c r="S6" s="3"/>
      <c r="T6"/>
      <c r="U6"/>
      <c r="V6"/>
      <c r="W6"/>
    </row>
    <row r="7" spans="1:23" ht="13" customHeight="1">
      <c r="A7" s="18">
        <v>4</v>
      </c>
      <c r="B7" s="20">
        <f>COUNT(I7:S7)</f>
        <v>6</v>
      </c>
      <c r="C7" t="s">
        <v>74</v>
      </c>
      <c r="D7" t="s">
        <v>139</v>
      </c>
      <c r="E7" s="47">
        <f>IF(B7&lt;11,H7,IF(B7=11,H7-F7,H7-F7-G7))</f>
        <v>143</v>
      </c>
      <c r="F7" s="47">
        <f>SMALL(I7:S7,1)</f>
        <v>23</v>
      </c>
      <c r="G7" s="47">
        <f>SMALL(I7:S7,2)</f>
        <v>23</v>
      </c>
      <c r="H7" s="21">
        <f>SUM(I7:S7)</f>
        <v>143</v>
      </c>
      <c r="I7" s="4">
        <v>25</v>
      </c>
      <c r="J7" s="4">
        <v>23</v>
      </c>
      <c r="K7" s="4">
        <v>23</v>
      </c>
      <c r="L7" s="4">
        <v>23</v>
      </c>
      <c r="M7" s="3">
        <v>25</v>
      </c>
      <c r="N7" s="3">
        <v>24</v>
      </c>
      <c r="O7" s="4"/>
      <c r="P7" s="3"/>
      <c r="Q7" s="3"/>
      <c r="R7" s="4"/>
      <c r="S7" s="3"/>
      <c r="T7"/>
      <c r="U7"/>
      <c r="V7"/>
      <c r="W7"/>
    </row>
    <row r="8" spans="1:23" ht="13" customHeight="1">
      <c r="A8" s="18">
        <v>5</v>
      </c>
      <c r="B8" s="20">
        <f>COUNT(I8:S8)</f>
        <v>6</v>
      </c>
      <c r="C8" t="s">
        <v>76</v>
      </c>
      <c r="D8" t="s">
        <v>153</v>
      </c>
      <c r="E8" s="47">
        <f>IF(B8&lt;11,H8,IF(B8=11,H8-F8,H8-F8-G8))</f>
        <v>136</v>
      </c>
      <c r="F8" s="47">
        <f>SMALL(I8:S8,1)</f>
        <v>21</v>
      </c>
      <c r="G8" s="47">
        <f>SMALL(I8:S8,2)</f>
        <v>22</v>
      </c>
      <c r="H8" s="21">
        <f>SUM(I8:S8)</f>
        <v>136</v>
      </c>
      <c r="I8" s="4">
        <v>23</v>
      </c>
      <c r="J8" s="4">
        <v>22</v>
      </c>
      <c r="K8" s="4">
        <v>21</v>
      </c>
      <c r="L8" s="4">
        <v>25</v>
      </c>
      <c r="M8" s="3">
        <v>23</v>
      </c>
      <c r="N8" s="3">
        <v>22</v>
      </c>
      <c r="O8" s="3"/>
      <c r="P8" s="3"/>
      <c r="Q8" s="3"/>
      <c r="R8" s="34"/>
      <c r="S8" s="3"/>
      <c r="T8"/>
      <c r="U8"/>
      <c r="V8"/>
      <c r="W8"/>
    </row>
    <row r="9" spans="1:23" ht="13" customHeight="1">
      <c r="A9" s="18">
        <v>6</v>
      </c>
      <c r="B9" s="20">
        <f>COUNT(I9:S9)</f>
        <v>5</v>
      </c>
      <c r="C9" t="s">
        <v>73</v>
      </c>
      <c r="D9" t="s">
        <v>139</v>
      </c>
      <c r="E9" s="47">
        <f>IF(B9&lt;11,H9,IF(B9=11,H9-F9,H9-F9-G9))</f>
        <v>130</v>
      </c>
      <c r="F9" s="47">
        <f>SMALL(I9:S9,1)</f>
        <v>25</v>
      </c>
      <c r="G9" s="47">
        <f>SMALL(I9:S9,2)</f>
        <v>26</v>
      </c>
      <c r="H9" s="21">
        <f>SUM(I9:S9)</f>
        <v>130</v>
      </c>
      <c r="I9" s="4">
        <v>26</v>
      </c>
      <c r="J9" s="4"/>
      <c r="K9" s="3">
        <v>25</v>
      </c>
      <c r="L9" s="4">
        <v>26</v>
      </c>
      <c r="M9" s="3">
        <v>27</v>
      </c>
      <c r="N9" s="3">
        <v>26</v>
      </c>
      <c r="O9" s="3"/>
      <c r="P9" s="3"/>
      <c r="Q9" s="3"/>
      <c r="R9" s="4"/>
      <c r="S9" s="3"/>
      <c r="T9"/>
      <c r="U9"/>
      <c r="V9"/>
      <c r="W9"/>
    </row>
    <row r="10" spans="1:23" ht="13" customHeight="1">
      <c r="A10" s="18">
        <v>7</v>
      </c>
      <c r="B10" s="20">
        <f>COUNT(I10:S10)</f>
        <v>6</v>
      </c>
      <c r="C10" t="s">
        <v>78</v>
      </c>
      <c r="D10" t="s">
        <v>146</v>
      </c>
      <c r="E10" s="47">
        <f>IF(B10&lt;11,H10,IF(B10=11,H10-F10,H10-F10-G10))</f>
        <v>127</v>
      </c>
      <c r="F10" s="47">
        <f>SMALL(I10:S10,1)</f>
        <v>19</v>
      </c>
      <c r="G10" s="47">
        <f>SMALL(I10:S10,2)</f>
        <v>20</v>
      </c>
      <c r="H10" s="21">
        <f>SUM(I10:S10)</f>
        <v>127</v>
      </c>
      <c r="I10" s="4">
        <v>22</v>
      </c>
      <c r="J10" s="4">
        <v>21</v>
      </c>
      <c r="K10" s="4">
        <v>19</v>
      </c>
      <c r="L10" s="4">
        <v>21</v>
      </c>
      <c r="M10" s="4">
        <v>24</v>
      </c>
      <c r="N10" s="3">
        <v>20</v>
      </c>
      <c r="O10" s="3"/>
      <c r="P10" s="4"/>
      <c r="Q10" s="4"/>
      <c r="R10" s="34"/>
      <c r="S10" s="3"/>
      <c r="T10"/>
      <c r="U10"/>
      <c r="V10"/>
      <c r="W10"/>
    </row>
    <row r="11" spans="1:23" ht="13" customHeight="1">
      <c r="A11" s="18">
        <v>8</v>
      </c>
      <c r="B11" s="20">
        <f>COUNT(I11:S11)</f>
        <v>5</v>
      </c>
      <c r="C11" t="s">
        <v>75</v>
      </c>
      <c r="D11" t="s">
        <v>139</v>
      </c>
      <c r="E11" s="47">
        <f>IF(B11&lt;11,H11,IF(B11=11,H11-F11,H11-F11-G11))</f>
        <v>123</v>
      </c>
      <c r="F11" s="47">
        <f>SMALL(I11:S11,1)</f>
        <v>23</v>
      </c>
      <c r="G11" s="47">
        <f>SMALL(I11:S11,2)</f>
        <v>24</v>
      </c>
      <c r="H11" s="21">
        <f>SUM(I11:S11)</f>
        <v>123</v>
      </c>
      <c r="I11" s="4">
        <v>24</v>
      </c>
      <c r="J11" s="4">
        <v>25</v>
      </c>
      <c r="K11" s="4">
        <v>24</v>
      </c>
      <c r="L11" s="4">
        <v>27</v>
      </c>
      <c r="M11" s="3"/>
      <c r="N11" s="3">
        <v>23</v>
      </c>
      <c r="O11" s="3"/>
      <c r="P11" s="3"/>
      <c r="Q11" s="3"/>
      <c r="R11" s="4"/>
      <c r="S11" s="3"/>
      <c r="T11"/>
      <c r="U11"/>
      <c r="V11"/>
      <c r="W11"/>
    </row>
    <row r="12" spans="1:23" ht="13" customHeight="1">
      <c r="A12" s="18">
        <v>9</v>
      </c>
      <c r="B12" s="20">
        <f>COUNT(I12:S12)</f>
        <v>3</v>
      </c>
      <c r="C12" s="44" t="s">
        <v>421</v>
      </c>
      <c r="D12" s="44" t="s">
        <v>144</v>
      </c>
      <c r="E12" s="47">
        <f>IF(B12&lt;11,H12,IF(B12=11,H12-F12,H12-F12-G12))</f>
        <v>63</v>
      </c>
      <c r="F12" s="47">
        <f>SMALL(I12:S12,1)</f>
        <v>20</v>
      </c>
      <c r="G12" s="47">
        <f>SMALL(I12:S12,2)</f>
        <v>21</v>
      </c>
      <c r="H12" s="21">
        <f>SUM(I12:S12)</f>
        <v>63</v>
      </c>
      <c r="I12" s="4"/>
      <c r="J12" s="4">
        <v>20</v>
      </c>
      <c r="K12" s="4">
        <v>22</v>
      </c>
      <c r="L12" s="4"/>
      <c r="M12" s="3"/>
      <c r="N12" s="3">
        <v>21</v>
      </c>
      <c r="O12" s="3"/>
      <c r="P12" s="3"/>
      <c r="Q12" s="3"/>
      <c r="R12" s="3"/>
      <c r="S12" s="3"/>
      <c r="T12"/>
      <c r="U12"/>
      <c r="V12"/>
    </row>
    <row r="13" spans="1:23" ht="13" customHeight="1">
      <c r="A13" s="18">
        <v>10</v>
      </c>
      <c r="B13" s="20">
        <f>COUNT(I13:S13)</f>
        <v>2</v>
      </c>
      <c r="C13" s="31" t="s">
        <v>221</v>
      </c>
      <c r="D13" s="31" t="s">
        <v>139</v>
      </c>
      <c r="E13" s="47">
        <f>IF(B13&lt;11,H13,IF(B13=11,H13-F13,H13-F13-G13))</f>
        <v>55</v>
      </c>
      <c r="F13" s="47">
        <f>SMALL(I13:S13,1)</f>
        <v>26</v>
      </c>
      <c r="G13" s="47">
        <f>SMALL(I13:S13,2)</f>
        <v>29</v>
      </c>
      <c r="H13" s="21">
        <f>SUM(I13:S13)</f>
        <v>55</v>
      </c>
      <c r="I13" s="3"/>
      <c r="J13" s="3"/>
      <c r="K13" s="3">
        <v>29</v>
      </c>
      <c r="L13" s="3"/>
      <c r="M13" s="3">
        <v>26</v>
      </c>
      <c r="N13" s="3"/>
      <c r="O13" s="27"/>
      <c r="P13" s="3"/>
      <c r="Q13" s="3"/>
      <c r="R13" s="28"/>
      <c r="S13" s="3"/>
      <c r="T13"/>
      <c r="U13"/>
    </row>
    <row r="14" spans="1:23" ht="13" customHeight="1">
      <c r="A14" s="18">
        <v>11</v>
      </c>
      <c r="B14" s="20">
        <f>COUNT(I14:S14)</f>
        <v>2</v>
      </c>
      <c r="C14" t="s">
        <v>72</v>
      </c>
      <c r="D14" t="s">
        <v>139</v>
      </c>
      <c r="E14" s="47">
        <f>IF(B14&lt;11,H14,IF(B14=11,H14-F14,H14-F14-G14))</f>
        <v>54</v>
      </c>
      <c r="F14" s="47">
        <f>SMALL(I14:S14,1)</f>
        <v>27</v>
      </c>
      <c r="G14" s="47">
        <f>SMALL(I14:S14,2)</f>
        <v>27</v>
      </c>
      <c r="H14" s="21">
        <f>SUM(I14:S14)</f>
        <v>54</v>
      </c>
      <c r="I14" s="4">
        <v>27</v>
      </c>
      <c r="J14" s="4">
        <v>27</v>
      </c>
      <c r="K14" s="4"/>
      <c r="L14" s="4"/>
      <c r="M14" s="3"/>
      <c r="N14" s="3"/>
      <c r="O14" s="3"/>
      <c r="P14" s="3"/>
      <c r="Q14" s="3"/>
      <c r="R14" s="4"/>
      <c r="S14" s="3"/>
      <c r="T14"/>
      <c r="U14"/>
    </row>
    <row r="15" spans="1:23" ht="13" customHeight="1">
      <c r="A15" s="18">
        <v>12</v>
      </c>
      <c r="B15" s="20">
        <f>COUNT(I15:S15)</f>
        <v>2</v>
      </c>
      <c r="C15" s="31" t="s">
        <v>155</v>
      </c>
      <c r="D15" s="31" t="s">
        <v>139</v>
      </c>
      <c r="E15" s="47">
        <f>IF(B15&lt;11,H15,IF(B15=11,H15-F15,H15-F15-G15))</f>
        <v>53</v>
      </c>
      <c r="F15" s="47">
        <f>SMALL(I15:S15,1)</f>
        <v>26</v>
      </c>
      <c r="G15" s="47">
        <f>SMALL(I15:S15,2)</f>
        <v>27</v>
      </c>
      <c r="H15" s="21">
        <f>SUM(I15:S15)</f>
        <v>53</v>
      </c>
      <c r="I15" s="3"/>
      <c r="J15" s="3">
        <v>26</v>
      </c>
      <c r="K15" s="4"/>
      <c r="L15" s="3"/>
      <c r="M15" s="33"/>
      <c r="N15" s="3">
        <v>27</v>
      </c>
      <c r="O15" s="3"/>
      <c r="P15" s="3"/>
      <c r="Q15" s="3"/>
      <c r="R15" s="3"/>
      <c r="S15" s="3"/>
      <c r="T15"/>
      <c r="U15" s="58"/>
    </row>
    <row r="16" spans="1:23" ht="13" customHeight="1">
      <c r="A16" s="18">
        <v>13</v>
      </c>
      <c r="B16" s="20">
        <f>COUNT(I16:S16)</f>
        <v>2</v>
      </c>
      <c r="C16" s="66" t="s">
        <v>222</v>
      </c>
      <c r="D16" s="66" t="s">
        <v>223</v>
      </c>
      <c r="E16" s="47">
        <f>IF(B16&lt;11,H16,IF(B16=11,H16-F16,H16-F16-G16))</f>
        <v>50</v>
      </c>
      <c r="F16" s="47">
        <f>SMALL(I16:S16,1)</f>
        <v>24</v>
      </c>
      <c r="G16" s="47">
        <f>SMALL(I16:S16,2)</f>
        <v>26</v>
      </c>
      <c r="H16" s="21">
        <f>SUM(I16:S16)</f>
        <v>50</v>
      </c>
      <c r="I16" s="3"/>
      <c r="J16" s="3"/>
      <c r="K16" s="3">
        <v>26</v>
      </c>
      <c r="L16" s="4">
        <v>24</v>
      </c>
      <c r="M16" s="3"/>
      <c r="N16" s="3"/>
      <c r="O16" s="3"/>
      <c r="P16" s="3"/>
      <c r="Q16" s="3"/>
      <c r="R16" s="3"/>
      <c r="S16" s="3"/>
      <c r="T16"/>
    </row>
    <row r="17" spans="1:20" ht="13" customHeight="1">
      <c r="A17" s="18">
        <v>14</v>
      </c>
      <c r="B17" s="20">
        <f>COUNT(I17:S17)</f>
        <v>2</v>
      </c>
      <c r="C17" s="44" t="s">
        <v>157</v>
      </c>
      <c r="D17" s="44" t="s">
        <v>139</v>
      </c>
      <c r="E17" s="47">
        <f>IF(B17&lt;11,H17,IF(B17=11,H17-F17,H17-F17-G17))</f>
        <v>39</v>
      </c>
      <c r="F17" s="47">
        <f>SMALL(I17:S17,1)</f>
        <v>19</v>
      </c>
      <c r="G17" s="47">
        <f>SMALL(I17:S17,2)</f>
        <v>20</v>
      </c>
      <c r="H17" s="21">
        <f>SUM(I17:S17)</f>
        <v>39</v>
      </c>
      <c r="I17" s="4"/>
      <c r="J17" s="4">
        <v>19</v>
      </c>
      <c r="K17" s="4">
        <v>20</v>
      </c>
      <c r="L17" s="3"/>
      <c r="M17" s="3"/>
      <c r="N17" s="3"/>
      <c r="O17" s="3"/>
      <c r="P17" s="3"/>
      <c r="Q17" s="3"/>
      <c r="R17" s="3"/>
      <c r="S17" s="3"/>
      <c r="T17"/>
    </row>
    <row r="18" spans="1:20" ht="13" customHeight="1">
      <c r="A18" s="18">
        <v>15</v>
      </c>
      <c r="B18" s="20">
        <f>COUNT(I18:S18)</f>
        <v>1</v>
      </c>
      <c r="C18" t="s">
        <v>71</v>
      </c>
      <c r="D18" t="s">
        <v>159</v>
      </c>
      <c r="E18" s="47">
        <f>IF(B18&lt;11,H18,IF(B18=11,H18-F18,H18-F18-G18))</f>
        <v>28</v>
      </c>
      <c r="F18" s="47">
        <f>SMALL(I18:S18,1)</f>
        <v>28</v>
      </c>
      <c r="G18" s="47" t="e">
        <f>SMALL(I18:S18,2)</f>
        <v>#NUM!</v>
      </c>
      <c r="H18" s="21">
        <f>SUM(I18:S18)</f>
        <v>28</v>
      </c>
      <c r="I18" s="4">
        <v>28</v>
      </c>
      <c r="J18" s="4"/>
      <c r="K18" s="4"/>
      <c r="L18" s="4"/>
      <c r="M18" s="3"/>
      <c r="N18" s="3"/>
      <c r="O18" s="3"/>
      <c r="P18" s="3"/>
      <c r="Q18" s="3"/>
      <c r="R18" s="3"/>
      <c r="S18" s="3"/>
      <c r="T18"/>
    </row>
    <row r="19" spans="1:20" ht="13" customHeight="1">
      <c r="A19" s="18">
        <v>16</v>
      </c>
      <c r="B19" s="20">
        <f>COUNT(I19:S19)</f>
        <v>1</v>
      </c>
      <c r="C19" s="44" t="s">
        <v>420</v>
      </c>
      <c r="D19" s="44"/>
      <c r="E19" s="47">
        <f>IF(B19&lt;11,H19,IF(B19=11,H19-F19,H19-F19-G19))</f>
        <v>25</v>
      </c>
      <c r="F19" s="47">
        <f>SMALL(I19:S19,1)</f>
        <v>25</v>
      </c>
      <c r="G19" s="47" t="e">
        <f>SMALL(I19:S19,2)</f>
        <v>#NUM!</v>
      </c>
      <c r="H19" s="21">
        <f>SUM(I19:S19)</f>
        <v>25</v>
      </c>
      <c r="I19" s="4"/>
      <c r="J19" s="4"/>
      <c r="K19" s="4"/>
      <c r="L19" s="4"/>
      <c r="M19" s="27"/>
      <c r="N19" s="3">
        <v>25</v>
      </c>
      <c r="O19" s="3"/>
      <c r="P19" s="3"/>
      <c r="Q19" s="3"/>
      <c r="R19" s="3"/>
      <c r="S19" s="3"/>
      <c r="T19"/>
    </row>
    <row r="20" spans="1:20" ht="13" customHeight="1">
      <c r="A20" s="1">
        <v>17</v>
      </c>
      <c r="B20" s="20">
        <f>COUNT(I20:S20)</f>
        <v>1</v>
      </c>
      <c r="C20" s="44" t="s">
        <v>156</v>
      </c>
      <c r="D20" s="44" t="s">
        <v>141</v>
      </c>
      <c r="E20" s="47">
        <f>IF(B20&lt;11,H20,IF(B20=11,H20-F20,H20-F20-G20))</f>
        <v>24</v>
      </c>
      <c r="F20" s="47">
        <f>SMALL(I20:S20,1)</f>
        <v>24</v>
      </c>
      <c r="G20" s="47" t="e">
        <f>SMALL(I20:S20,2)</f>
        <v>#NUM!</v>
      </c>
      <c r="H20" s="21">
        <f>SUM(I20:S20)</f>
        <v>24</v>
      </c>
      <c r="I20" s="4"/>
      <c r="J20" s="4">
        <v>24</v>
      </c>
      <c r="K20" s="3"/>
      <c r="L20" s="3"/>
      <c r="M20" s="3"/>
      <c r="N20" s="3"/>
      <c r="O20" s="3"/>
      <c r="P20" s="3"/>
      <c r="Q20" s="3"/>
      <c r="R20" s="3"/>
      <c r="S20" s="3"/>
      <c r="T20"/>
    </row>
    <row r="21" spans="1:20" ht="13" customHeight="1">
      <c r="A21" s="1">
        <v>18</v>
      </c>
      <c r="B21" s="20">
        <f>COUNT(I21:S21)</f>
        <v>1</v>
      </c>
      <c r="C21" s="31" t="s">
        <v>312</v>
      </c>
      <c r="D21" s="31" t="s">
        <v>146</v>
      </c>
      <c r="E21" s="47">
        <f>IF(B21&lt;11,H21,IF(B21=11,H21-F21,H21-F21-G21))</f>
        <v>22</v>
      </c>
      <c r="F21" s="47">
        <f>SMALL(I21:S21,1)</f>
        <v>22</v>
      </c>
      <c r="G21" s="47" t="e">
        <f>SMALL(I21:S21,2)</f>
        <v>#NUM!</v>
      </c>
      <c r="H21" s="21">
        <f>SUM(I21:S21)</f>
        <v>22</v>
      </c>
      <c r="I21" s="3"/>
      <c r="J21" s="3"/>
      <c r="K21" s="3"/>
      <c r="L21" s="3">
        <v>22</v>
      </c>
      <c r="M21" s="3"/>
      <c r="N21" s="3"/>
      <c r="O21" s="3"/>
      <c r="P21" s="3"/>
      <c r="Q21" s="3"/>
      <c r="R21" s="3"/>
      <c r="S21" s="3"/>
      <c r="T21"/>
    </row>
    <row r="22" spans="1:20" ht="13" customHeight="1">
      <c r="A22" s="1">
        <v>19</v>
      </c>
      <c r="B22" s="20">
        <f t="shared" ref="B21:B29" si="1">COUNT(I22:S22)</f>
        <v>0</v>
      </c>
      <c r="C22" s="31"/>
      <c r="D22" s="31"/>
      <c r="E22" s="47">
        <f t="shared" ref="E21:E29" si="2">IF(B22&lt;11,H22,IF(B22=11,H22-F22,H22-F22-G22))</f>
        <v>0</v>
      </c>
      <c r="F22" s="47" t="e">
        <f t="shared" ref="F21:F29" si="3">SMALL(I22:S22,1)</f>
        <v>#NUM!</v>
      </c>
      <c r="G22" s="47" t="e">
        <f t="shared" ref="G21:G29" si="4">SMALL(I22:S22,2)</f>
        <v>#NUM!</v>
      </c>
      <c r="H22" s="21">
        <f t="shared" ref="H21:H29" si="5">SUM(I22:S22)</f>
        <v>0</v>
      </c>
      <c r="I22" s="3"/>
      <c r="J22" s="3"/>
      <c r="K22" s="3"/>
      <c r="L22" s="3"/>
      <c r="M22" s="3"/>
      <c r="N22" s="3"/>
      <c r="O22" s="3"/>
      <c r="P22" s="3"/>
      <c r="Q22" s="3"/>
      <c r="R22" s="4"/>
      <c r="S22" s="3"/>
      <c r="T22"/>
    </row>
    <row r="23" spans="1:20" ht="13" customHeight="1">
      <c r="A23" s="1">
        <v>20</v>
      </c>
      <c r="B23" s="20">
        <f t="shared" si="1"/>
        <v>0</v>
      </c>
      <c r="C23" s="53"/>
      <c r="D23" s="53"/>
      <c r="E23" s="47">
        <f t="shared" si="2"/>
        <v>0</v>
      </c>
      <c r="F23" s="47" t="e">
        <f t="shared" si="3"/>
        <v>#NUM!</v>
      </c>
      <c r="G23" s="47" t="e">
        <f t="shared" si="4"/>
        <v>#NUM!</v>
      </c>
      <c r="H23" s="21">
        <f t="shared" si="5"/>
        <v>0</v>
      </c>
      <c r="I23" s="3"/>
      <c r="J23" s="15"/>
      <c r="K23" s="3"/>
      <c r="L23" s="3"/>
      <c r="M23" s="3"/>
      <c r="N23" s="3"/>
      <c r="O23" s="3"/>
      <c r="P23" s="17"/>
      <c r="Q23" s="3"/>
      <c r="R23" s="3"/>
      <c r="S23" s="3"/>
      <c r="T23"/>
    </row>
    <row r="24" spans="1:20" ht="13" customHeight="1">
      <c r="A24" s="1">
        <v>21</v>
      </c>
      <c r="B24" s="20">
        <f t="shared" si="1"/>
        <v>0</v>
      </c>
      <c r="C24" s="44"/>
      <c r="D24" s="44"/>
      <c r="E24" s="47">
        <f t="shared" si="2"/>
        <v>0</v>
      </c>
      <c r="F24" s="47" t="e">
        <f t="shared" si="3"/>
        <v>#NUM!</v>
      </c>
      <c r="G24" s="47" t="e">
        <f t="shared" si="4"/>
        <v>#NUM!</v>
      </c>
      <c r="H24" s="21">
        <f t="shared" si="5"/>
        <v>0</v>
      </c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/>
    </row>
    <row r="25" spans="1:20" ht="13" customHeight="1">
      <c r="A25" s="1">
        <v>22</v>
      </c>
      <c r="B25" s="20">
        <f t="shared" si="1"/>
        <v>0</v>
      </c>
      <c r="C25" s="31"/>
      <c r="D25" s="31"/>
      <c r="E25" s="47">
        <f t="shared" si="2"/>
        <v>0</v>
      </c>
      <c r="F25" s="47" t="e">
        <f t="shared" si="3"/>
        <v>#NUM!</v>
      </c>
      <c r="G25" s="47" t="e">
        <f t="shared" si="4"/>
        <v>#NUM!</v>
      </c>
      <c r="H25" s="21">
        <f t="shared" si="5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/>
    </row>
    <row r="26" spans="1:20" ht="13" customHeight="1">
      <c r="A26" s="1">
        <v>23</v>
      </c>
      <c r="B26" s="20">
        <f t="shared" si="1"/>
        <v>0</v>
      </c>
      <c r="C26" s="31"/>
      <c r="D26" s="31"/>
      <c r="E26" s="47">
        <f t="shared" si="2"/>
        <v>0</v>
      </c>
      <c r="F26" s="47" t="e">
        <f t="shared" si="3"/>
        <v>#NUM!</v>
      </c>
      <c r="G26" s="47" t="e">
        <f t="shared" si="4"/>
        <v>#NUM!</v>
      </c>
      <c r="H26" s="21">
        <f t="shared" si="5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</row>
    <row r="27" spans="1:20" ht="13" customHeight="1">
      <c r="A27" s="1">
        <v>24</v>
      </c>
      <c r="B27" s="20">
        <f t="shared" si="1"/>
        <v>0</v>
      </c>
      <c r="C27" s="31"/>
      <c r="D27" s="31"/>
      <c r="E27" s="47">
        <f t="shared" si="2"/>
        <v>0</v>
      </c>
      <c r="F27" s="47" t="e">
        <f t="shared" si="3"/>
        <v>#NUM!</v>
      </c>
      <c r="G27" s="47" t="e">
        <f t="shared" si="4"/>
        <v>#NUM!</v>
      </c>
      <c r="H27" s="21">
        <f t="shared" si="5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</row>
    <row r="28" spans="1:20" ht="13" customHeight="1">
      <c r="A28" s="1">
        <v>25</v>
      </c>
      <c r="B28" s="20">
        <f t="shared" si="1"/>
        <v>0</v>
      </c>
      <c r="C28" s="32"/>
      <c r="D28" s="32"/>
      <c r="E28" s="47">
        <f t="shared" si="2"/>
        <v>0</v>
      </c>
      <c r="F28" s="47" t="e">
        <f t="shared" si="3"/>
        <v>#NUM!</v>
      </c>
      <c r="G28" s="47" t="e">
        <f t="shared" si="4"/>
        <v>#NUM!</v>
      </c>
      <c r="H28" s="21">
        <f t="shared" si="5"/>
        <v>0</v>
      </c>
      <c r="I28" s="4"/>
      <c r="J28" s="4"/>
      <c r="K28" s="4"/>
      <c r="L28" s="4"/>
      <c r="M28" s="3"/>
      <c r="N28" s="3"/>
      <c r="O28" s="3"/>
      <c r="P28" s="3"/>
      <c r="Q28" s="3"/>
      <c r="R28" s="3"/>
      <c r="S28" s="27"/>
      <c r="T28" s="6"/>
    </row>
    <row r="29" spans="1:20" ht="13" customHeight="1">
      <c r="A29" s="1">
        <v>26</v>
      </c>
      <c r="B29" s="20">
        <f t="shared" si="1"/>
        <v>0</v>
      </c>
      <c r="C29" s="49"/>
      <c r="D29" s="31"/>
      <c r="E29" s="47">
        <f t="shared" si="2"/>
        <v>0</v>
      </c>
      <c r="F29" s="47" t="e">
        <f t="shared" si="3"/>
        <v>#NUM!</v>
      </c>
      <c r="G29" s="47" t="e">
        <f t="shared" si="4"/>
        <v>#NUM!</v>
      </c>
      <c r="H29" s="21">
        <f t="shared" si="5"/>
        <v>0</v>
      </c>
      <c r="I29" s="4"/>
      <c r="J29" s="4"/>
      <c r="K29" s="4"/>
      <c r="L29" s="4"/>
      <c r="M29" s="3"/>
      <c r="N29" s="3"/>
      <c r="O29" s="3"/>
      <c r="P29" s="3"/>
      <c r="Q29" s="3"/>
      <c r="R29" s="17"/>
      <c r="S29" s="3"/>
      <c r="T29" s="5"/>
    </row>
    <row r="30" spans="1:20" ht="13" customHeight="1"/>
    <row r="31" spans="1:20" ht="13" customHeight="1"/>
  </sheetData>
  <sortState ref="B4:N21">
    <sortCondition descending="1" ref="E4:E21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H17" sqref="H17"/>
    </sheetView>
  </sheetViews>
  <sheetFormatPr defaultRowHeight="14.5"/>
  <cols>
    <col min="2" max="2" width="16.54296875" bestFit="1" customWidth="1"/>
    <col min="3" max="3" width="16.36328125" bestFit="1" customWidth="1"/>
    <col min="5" max="5" width="19.08984375" bestFit="1" customWidth="1"/>
    <col min="6" max="6" width="18.26953125" bestFit="1" customWidth="1"/>
    <col min="8" max="8" width="1.81640625" bestFit="1" customWidth="1"/>
    <col min="9" max="9" width="18.26953125" bestFit="1" customWidth="1"/>
    <col min="10" max="10" width="13.08984375" bestFit="1" customWidth="1"/>
  </cols>
  <sheetData>
    <row r="1" spans="1:10">
      <c r="E1" t="s">
        <v>3</v>
      </c>
      <c r="I1" t="s">
        <v>79</v>
      </c>
    </row>
    <row r="2" spans="1:10">
      <c r="A2">
        <v>1</v>
      </c>
      <c r="B2" t="s">
        <v>58</v>
      </c>
      <c r="C2" t="s">
        <v>59</v>
      </c>
      <c r="D2">
        <v>1</v>
      </c>
      <c r="E2" t="s">
        <v>24</v>
      </c>
      <c r="F2" t="s">
        <v>25</v>
      </c>
      <c r="H2">
        <v>1</v>
      </c>
      <c r="I2" t="s">
        <v>69</v>
      </c>
      <c r="J2" t="s">
        <v>81</v>
      </c>
    </row>
    <row r="3" spans="1:10">
      <c r="A3">
        <v>2</v>
      </c>
      <c r="B3" t="s">
        <v>66</v>
      </c>
      <c r="C3" t="s">
        <v>29</v>
      </c>
      <c r="D3">
        <v>2</v>
      </c>
      <c r="E3" t="s">
        <v>26</v>
      </c>
      <c r="F3" t="s">
        <v>27</v>
      </c>
      <c r="H3">
        <v>2</v>
      </c>
      <c r="I3" t="s">
        <v>70</v>
      </c>
    </row>
    <row r="4" spans="1:10">
      <c r="A4">
        <v>3</v>
      </c>
      <c r="B4" t="s">
        <v>67</v>
      </c>
      <c r="C4" t="s">
        <v>29</v>
      </c>
      <c r="D4">
        <v>3</v>
      </c>
      <c r="E4" t="s">
        <v>28</v>
      </c>
      <c r="F4" t="s">
        <v>29</v>
      </c>
      <c r="H4">
        <v>3</v>
      </c>
      <c r="I4" t="s">
        <v>71</v>
      </c>
      <c r="J4" t="s">
        <v>45</v>
      </c>
    </row>
    <row r="5" spans="1:10">
      <c r="A5">
        <v>4</v>
      </c>
      <c r="B5" t="s">
        <v>63</v>
      </c>
      <c r="C5" t="s">
        <v>29</v>
      </c>
      <c r="D5">
        <v>4</v>
      </c>
      <c r="E5" t="s">
        <v>30</v>
      </c>
      <c r="F5" t="s">
        <v>31</v>
      </c>
      <c r="H5">
        <v>4</v>
      </c>
      <c r="I5" t="s">
        <v>72</v>
      </c>
      <c r="J5" t="s">
        <v>29</v>
      </c>
    </row>
    <row r="6" spans="1:10">
      <c r="A6">
        <v>5</v>
      </c>
      <c r="B6" t="s">
        <v>62</v>
      </c>
      <c r="C6" t="s">
        <v>29</v>
      </c>
      <c r="D6">
        <v>5</v>
      </c>
      <c r="E6" t="s">
        <v>32</v>
      </c>
      <c r="F6" t="s">
        <v>29</v>
      </c>
      <c r="H6">
        <v>5</v>
      </c>
      <c r="I6" t="s">
        <v>73</v>
      </c>
      <c r="J6" t="s">
        <v>29</v>
      </c>
    </row>
    <row r="7" spans="1:10">
      <c r="A7">
        <v>6</v>
      </c>
      <c r="B7" t="s">
        <v>64</v>
      </c>
      <c r="C7" t="s">
        <v>35</v>
      </c>
      <c r="D7">
        <v>6</v>
      </c>
      <c r="E7" t="s">
        <v>33</v>
      </c>
      <c r="F7" t="s">
        <v>31</v>
      </c>
      <c r="H7">
        <v>6</v>
      </c>
      <c r="I7" t="s">
        <v>74</v>
      </c>
      <c r="J7" t="s">
        <v>29</v>
      </c>
    </row>
    <row r="8" spans="1:10">
      <c r="A8">
        <v>7</v>
      </c>
      <c r="B8" t="s">
        <v>61</v>
      </c>
      <c r="C8" t="s">
        <v>29</v>
      </c>
      <c r="D8">
        <v>7</v>
      </c>
      <c r="E8" t="s">
        <v>34</v>
      </c>
      <c r="F8" t="s">
        <v>35</v>
      </c>
      <c r="H8">
        <v>7</v>
      </c>
      <c r="I8" t="s">
        <v>75</v>
      </c>
      <c r="J8" t="s">
        <v>29</v>
      </c>
    </row>
    <row r="9" spans="1:10">
      <c r="A9">
        <v>8</v>
      </c>
      <c r="B9" t="s">
        <v>160</v>
      </c>
      <c r="C9" t="s">
        <v>29</v>
      </c>
      <c r="D9">
        <v>8</v>
      </c>
      <c r="E9" t="s">
        <v>36</v>
      </c>
      <c r="F9" t="s">
        <v>37</v>
      </c>
      <c r="H9">
        <v>8</v>
      </c>
      <c r="I9" t="s">
        <v>76</v>
      </c>
      <c r="J9" t="s">
        <v>77</v>
      </c>
    </row>
    <row r="10" spans="1:10">
      <c r="A10">
        <v>9</v>
      </c>
      <c r="B10" t="s">
        <v>68</v>
      </c>
      <c r="C10" t="s">
        <v>29</v>
      </c>
      <c r="D10">
        <v>9</v>
      </c>
      <c r="E10" t="s">
        <v>38</v>
      </c>
      <c r="F10" t="s">
        <v>39</v>
      </c>
      <c r="H10">
        <v>9</v>
      </c>
      <c r="I10" t="s">
        <v>78</v>
      </c>
      <c r="J10" t="s">
        <v>27</v>
      </c>
    </row>
    <row r="11" spans="1:10">
      <c r="A11">
        <v>10</v>
      </c>
      <c r="B11" t="s">
        <v>65</v>
      </c>
      <c r="C11" t="s">
        <v>29</v>
      </c>
      <c r="D11">
        <v>10</v>
      </c>
      <c r="E11" t="s">
        <v>40</v>
      </c>
      <c r="F11" t="s">
        <v>41</v>
      </c>
    </row>
    <row r="12" spans="1:10">
      <c r="A12">
        <v>11</v>
      </c>
      <c r="B12" t="s">
        <v>60</v>
      </c>
      <c r="C12" t="s">
        <v>29</v>
      </c>
      <c r="D12">
        <v>11</v>
      </c>
      <c r="E12" t="s">
        <v>42</v>
      </c>
      <c r="F12" t="s">
        <v>43</v>
      </c>
    </row>
    <row r="13" spans="1:10">
      <c r="A13" s="16"/>
      <c r="B13" s="16"/>
      <c r="D13">
        <v>12</v>
      </c>
      <c r="E13" t="s">
        <v>44</v>
      </c>
      <c r="F13" t="s">
        <v>80</v>
      </c>
    </row>
    <row r="14" spans="1:10">
      <c r="A14" s="16"/>
      <c r="B14" s="16"/>
      <c r="D14">
        <v>13</v>
      </c>
      <c r="E14" t="s">
        <v>46</v>
      </c>
      <c r="F14" t="s">
        <v>47</v>
      </c>
    </row>
    <row r="15" spans="1:10">
      <c r="A15" s="16"/>
      <c r="B15" s="16"/>
      <c r="D15">
        <v>14</v>
      </c>
      <c r="E15" t="s">
        <v>48</v>
      </c>
      <c r="F15" t="s">
        <v>29</v>
      </c>
    </row>
    <row r="16" spans="1:10">
      <c r="A16" s="16"/>
      <c r="B16" s="16"/>
      <c r="D16">
        <v>15</v>
      </c>
      <c r="E16" t="s">
        <v>49</v>
      </c>
      <c r="F16" t="s">
        <v>31</v>
      </c>
    </row>
    <row r="17" spans="1:6">
      <c r="A17" s="16"/>
      <c r="B17" s="16"/>
      <c r="D17">
        <v>16</v>
      </c>
      <c r="E17" t="s">
        <v>50</v>
      </c>
      <c r="F17" t="s">
        <v>51</v>
      </c>
    </row>
    <row r="18" spans="1:6">
      <c r="A18" s="16"/>
      <c r="B18" s="16"/>
      <c r="D18">
        <v>17</v>
      </c>
      <c r="E18" t="s">
        <v>52</v>
      </c>
      <c r="F18" t="s">
        <v>47</v>
      </c>
    </row>
    <row r="19" spans="1:6">
      <c r="A19" s="16"/>
      <c r="B19" s="16"/>
      <c r="D19">
        <v>18</v>
      </c>
      <c r="E19" t="s">
        <v>53</v>
      </c>
      <c r="F19" t="s">
        <v>29</v>
      </c>
    </row>
    <row r="20" spans="1:6">
      <c r="A20" s="16"/>
      <c r="B20" s="16"/>
      <c r="D20">
        <v>19</v>
      </c>
      <c r="E20" t="s">
        <v>54</v>
      </c>
      <c r="F20" t="s">
        <v>29</v>
      </c>
    </row>
    <row r="21" spans="1:6">
      <c r="A21" s="16"/>
      <c r="B21" s="16"/>
      <c r="D21">
        <v>20</v>
      </c>
      <c r="E21" t="s">
        <v>55</v>
      </c>
      <c r="F21" t="s">
        <v>29</v>
      </c>
    </row>
    <row r="22" spans="1:6">
      <c r="A22" s="16"/>
      <c r="B22" s="16"/>
      <c r="D22">
        <v>21</v>
      </c>
      <c r="E22" t="s">
        <v>56</v>
      </c>
      <c r="F22" t="s">
        <v>29</v>
      </c>
    </row>
    <row r="23" spans="1:6">
      <c r="A23" s="16"/>
      <c r="B23" s="16"/>
      <c r="D23">
        <v>22</v>
      </c>
      <c r="E23" t="s">
        <v>57</v>
      </c>
      <c r="F23" t="s">
        <v>41</v>
      </c>
    </row>
    <row r="24" spans="1:6">
      <c r="A24" s="16"/>
      <c r="B24" s="16"/>
    </row>
    <row r="25" spans="1:6">
      <c r="A25" s="16"/>
      <c r="B25" s="16"/>
    </row>
    <row r="26" spans="1:6">
      <c r="A26" s="16"/>
      <c r="B26" s="16"/>
    </row>
    <row r="27" spans="1:6">
      <c r="A27" s="16"/>
      <c r="B27" s="16"/>
    </row>
    <row r="28" spans="1:6">
      <c r="A28" s="16"/>
      <c r="B28" s="16"/>
    </row>
    <row r="29" spans="1:6">
      <c r="A29" s="16"/>
      <c r="B29" s="16"/>
    </row>
    <row r="30" spans="1:6">
      <c r="A30" s="16"/>
      <c r="B30" s="16"/>
    </row>
    <row r="31" spans="1:6">
      <c r="A31" s="16"/>
      <c r="B31" s="16"/>
    </row>
    <row r="32" spans="1:6">
      <c r="A32" s="16"/>
      <c r="B32" s="16"/>
    </row>
    <row r="33" spans="1:2">
      <c r="A33" s="16"/>
      <c r="B33" s="16"/>
    </row>
    <row r="34" spans="1:2">
      <c r="A34" s="16"/>
      <c r="B34" s="16"/>
    </row>
    <row r="35" spans="1:2">
      <c r="A35" s="16"/>
      <c r="B35" s="16"/>
    </row>
    <row r="36" spans="1:2">
      <c r="A36" s="16"/>
      <c r="B36" s="16"/>
    </row>
    <row r="37" spans="1:2">
      <c r="A37" s="16"/>
      <c r="B37" s="1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49B4-3A35-4D93-A893-030CFCAFDE41}">
  <dimension ref="A1:A51"/>
  <sheetViews>
    <sheetView topLeftCell="A18" workbookViewId="0">
      <selection activeCell="M19" sqref="M19"/>
    </sheetView>
  </sheetViews>
  <sheetFormatPr defaultRowHeight="14.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  <row r="42" spans="1:1">
      <c r="A42" t="s">
        <v>121</v>
      </c>
    </row>
    <row r="43" spans="1:1">
      <c r="A43" t="s">
        <v>122</v>
      </c>
    </row>
    <row r="44" spans="1:1">
      <c r="A44" t="s">
        <v>123</v>
      </c>
    </row>
    <row r="45" spans="1:1">
      <c r="A45" t="s">
        <v>124</v>
      </c>
    </row>
    <row r="46" spans="1:1">
      <c r="A46" t="s">
        <v>125</v>
      </c>
    </row>
    <row r="47" spans="1:1">
      <c r="A47" t="s">
        <v>126</v>
      </c>
    </row>
    <row r="48" spans="1:1">
      <c r="A48" t="s">
        <v>127</v>
      </c>
    </row>
    <row r="49" spans="1:1">
      <c r="A49" t="s">
        <v>128</v>
      </c>
    </row>
    <row r="50" spans="1:1">
      <c r="A50" t="s">
        <v>129</v>
      </c>
    </row>
    <row r="51" spans="1:1">
      <c r="A51" t="s">
        <v>130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D9E3-A121-469A-8CD1-94B1E1C5A8B0}">
  <dimension ref="A1:A51"/>
  <sheetViews>
    <sheetView topLeftCell="A25" workbookViewId="0">
      <selection activeCell="H35" sqref="H35"/>
    </sheetView>
  </sheetViews>
  <sheetFormatPr defaultRowHeight="14.5"/>
  <cols>
    <col min="1" max="1" width="25.6328125" customWidth="1"/>
  </cols>
  <sheetData>
    <row r="1" spans="1:1">
      <c r="A1" s="58" t="s">
        <v>161</v>
      </c>
    </row>
    <row r="2" spans="1:1">
      <c r="A2" s="58" t="s">
        <v>162</v>
      </c>
    </row>
    <row r="3" spans="1:1">
      <c r="A3" s="58" t="s">
        <v>163</v>
      </c>
    </row>
    <row r="4" spans="1:1">
      <c r="A4" s="58" t="s">
        <v>164</v>
      </c>
    </row>
    <row r="5" spans="1:1">
      <c r="A5" s="58" t="s">
        <v>165</v>
      </c>
    </row>
    <row r="6" spans="1:1">
      <c r="A6" s="58" t="s">
        <v>166</v>
      </c>
    </row>
    <row r="7" spans="1:1">
      <c r="A7" s="58" t="s">
        <v>167</v>
      </c>
    </row>
    <row r="8" spans="1:1">
      <c r="A8" s="58" t="s">
        <v>168</v>
      </c>
    </row>
    <row r="9" spans="1:1">
      <c r="A9" s="58" t="s">
        <v>169</v>
      </c>
    </row>
    <row r="10" spans="1:1">
      <c r="A10" s="58" t="s">
        <v>170</v>
      </c>
    </row>
    <row r="11" spans="1:1">
      <c r="A11" s="58" t="s">
        <v>171</v>
      </c>
    </row>
    <row r="12" spans="1:1">
      <c r="A12" s="58" t="s">
        <v>172</v>
      </c>
    </row>
    <row r="13" spans="1:1">
      <c r="A13" s="58" t="s">
        <v>173</v>
      </c>
    </row>
    <row r="14" spans="1:1">
      <c r="A14" s="58" t="s">
        <v>174</v>
      </c>
    </row>
    <row r="15" spans="1:1">
      <c r="A15" s="58" t="s">
        <v>175</v>
      </c>
    </row>
    <row r="16" spans="1:1">
      <c r="A16" s="58"/>
    </row>
    <row r="17" spans="1:1">
      <c r="A17" s="58" t="s">
        <v>176</v>
      </c>
    </row>
    <row r="18" spans="1:1">
      <c r="A18" s="58" t="s">
        <v>177</v>
      </c>
    </row>
    <row r="19" spans="1:1">
      <c r="A19" s="58" t="s">
        <v>178</v>
      </c>
    </row>
    <row r="20" spans="1:1">
      <c r="A20" s="58" t="s">
        <v>179</v>
      </c>
    </row>
    <row r="21" spans="1:1">
      <c r="A21" s="58" t="s">
        <v>180</v>
      </c>
    </row>
    <row r="22" spans="1:1">
      <c r="A22" s="58" t="s">
        <v>181</v>
      </c>
    </row>
    <row r="23" spans="1:1">
      <c r="A23" s="58" t="s">
        <v>182</v>
      </c>
    </row>
    <row r="24" spans="1:1">
      <c r="A24" s="58" t="s">
        <v>183</v>
      </c>
    </row>
    <row r="25" spans="1:1">
      <c r="A25" s="58" t="s">
        <v>184</v>
      </c>
    </row>
    <row r="26" spans="1:1">
      <c r="A26" s="58" t="s">
        <v>185</v>
      </c>
    </row>
    <row r="27" spans="1:1">
      <c r="A27" s="58" t="s">
        <v>186</v>
      </c>
    </row>
    <row r="28" spans="1:1">
      <c r="A28" s="58" t="s">
        <v>187</v>
      </c>
    </row>
    <row r="29" spans="1:1">
      <c r="A29" s="58" t="s">
        <v>188</v>
      </c>
    </row>
    <row r="30" spans="1:1">
      <c r="A30" s="58" t="s">
        <v>189</v>
      </c>
    </row>
    <row r="31" spans="1:1">
      <c r="A31" s="58" t="s">
        <v>190</v>
      </c>
    </row>
    <row r="32" spans="1:1">
      <c r="A32" s="58" t="s">
        <v>191</v>
      </c>
    </row>
    <row r="33" spans="1:1">
      <c r="A33" s="58" t="s">
        <v>192</v>
      </c>
    </row>
    <row r="34" spans="1:1">
      <c r="A34" s="58" t="s">
        <v>193</v>
      </c>
    </row>
    <row r="35" spans="1:1">
      <c r="A35" s="58" t="s">
        <v>194</v>
      </c>
    </row>
    <row r="36" spans="1:1">
      <c r="A36" s="58" t="s">
        <v>195</v>
      </c>
    </row>
    <row r="37" spans="1:1">
      <c r="A37" s="58" t="s">
        <v>196</v>
      </c>
    </row>
    <row r="38" spans="1:1">
      <c r="A38" s="58"/>
    </row>
    <row r="39" spans="1:1">
      <c r="A39" s="58" t="s">
        <v>197</v>
      </c>
    </row>
    <row r="40" spans="1:1">
      <c r="A40" s="58" t="s">
        <v>198</v>
      </c>
    </row>
    <row r="41" spans="1:1">
      <c r="A41" s="58" t="s">
        <v>199</v>
      </c>
    </row>
    <row r="42" spans="1:1">
      <c r="A42" s="58" t="s">
        <v>200</v>
      </c>
    </row>
    <row r="43" spans="1:1">
      <c r="A43" s="58" t="s">
        <v>201</v>
      </c>
    </row>
    <row r="44" spans="1:1">
      <c r="A44" s="58" t="s">
        <v>202</v>
      </c>
    </row>
    <row r="45" spans="1:1">
      <c r="A45" s="58" t="s">
        <v>203</v>
      </c>
    </row>
    <row r="46" spans="1:1">
      <c r="A46" s="58" t="s">
        <v>204</v>
      </c>
    </row>
    <row r="47" spans="1:1">
      <c r="A47" s="58" t="s">
        <v>126</v>
      </c>
    </row>
    <row r="48" spans="1:1">
      <c r="A48" s="58" t="s">
        <v>205</v>
      </c>
    </row>
    <row r="49" spans="1:1">
      <c r="A49" s="58" t="s">
        <v>206</v>
      </c>
    </row>
    <row r="50" spans="1:1">
      <c r="A50" s="58" t="s">
        <v>207</v>
      </c>
    </row>
    <row r="51" spans="1:1">
      <c r="A51" s="58" t="s">
        <v>208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FFF7-8917-4886-BCB8-4A9AD9907523}">
  <dimension ref="A1:A65"/>
  <sheetViews>
    <sheetView topLeftCell="A4" workbookViewId="0">
      <selection activeCell="A22" sqref="A22"/>
    </sheetView>
  </sheetViews>
  <sheetFormatPr defaultRowHeight="14.5"/>
  <cols>
    <col min="1" max="1" width="71.453125" customWidth="1"/>
  </cols>
  <sheetData>
    <row r="1" spans="1:1">
      <c r="A1" s="58" t="s">
        <v>161</v>
      </c>
    </row>
    <row r="2" spans="1:1">
      <c r="A2" s="58" t="s">
        <v>224</v>
      </c>
    </row>
    <row r="3" spans="1:1">
      <c r="A3" s="58" t="s">
        <v>225</v>
      </c>
    </row>
    <row r="4" spans="1:1">
      <c r="A4" s="58" t="s">
        <v>226</v>
      </c>
    </row>
    <row r="5" spans="1:1">
      <c r="A5" s="58" t="s">
        <v>227</v>
      </c>
    </row>
    <row r="6" spans="1:1">
      <c r="A6" s="58" t="s">
        <v>228</v>
      </c>
    </row>
    <row r="7" spans="1:1">
      <c r="A7" s="58" t="s">
        <v>229</v>
      </c>
    </row>
    <row r="8" spans="1:1">
      <c r="A8" s="58" t="s">
        <v>230</v>
      </c>
    </row>
    <row r="9" spans="1:1">
      <c r="A9" s="58" t="s">
        <v>356</v>
      </c>
    </row>
    <row r="10" spans="1:1">
      <c r="A10" s="58" t="s">
        <v>231</v>
      </c>
    </row>
    <row r="11" spans="1:1">
      <c r="A11" s="58" t="s">
        <v>357</v>
      </c>
    </row>
    <row r="12" spans="1:1">
      <c r="A12" s="58" t="s">
        <v>232</v>
      </c>
    </row>
    <row r="13" spans="1:1">
      <c r="A13" s="58" t="s">
        <v>233</v>
      </c>
    </row>
    <row r="14" spans="1:1">
      <c r="A14" s="58" t="s">
        <v>234</v>
      </c>
    </row>
    <row r="15" spans="1:1">
      <c r="A15" s="58" t="s">
        <v>235</v>
      </c>
    </row>
    <row r="16" spans="1:1">
      <c r="A16" s="58" t="s">
        <v>236</v>
      </c>
    </row>
    <row r="17" spans="1:1">
      <c r="A17" s="58" t="s">
        <v>237</v>
      </c>
    </row>
    <row r="18" spans="1:1">
      <c r="A18" s="58" t="s">
        <v>238</v>
      </c>
    </row>
    <row r="19" spans="1:1">
      <c r="A19" s="58" t="s">
        <v>239</v>
      </c>
    </row>
    <row r="20" spans="1:1">
      <c r="A20" s="58" t="s">
        <v>240</v>
      </c>
    </row>
    <row r="21" spans="1:1">
      <c r="A21" s="58"/>
    </row>
    <row r="22" spans="1:1">
      <c r="A22" s="58" t="s">
        <v>241</v>
      </c>
    </row>
    <row r="23" spans="1:1">
      <c r="A23" s="58" t="s">
        <v>242</v>
      </c>
    </row>
    <row r="24" spans="1:1">
      <c r="A24" s="58" t="s">
        <v>243</v>
      </c>
    </row>
    <row r="25" spans="1:1">
      <c r="A25" s="58" t="s">
        <v>244</v>
      </c>
    </row>
    <row r="26" spans="1:1">
      <c r="A26" s="58" t="s">
        <v>245</v>
      </c>
    </row>
    <row r="27" spans="1:1">
      <c r="A27" s="58" t="s">
        <v>246</v>
      </c>
    </row>
    <row r="28" spans="1:1">
      <c r="A28" s="58" t="s">
        <v>247</v>
      </c>
    </row>
    <row r="29" spans="1:1">
      <c r="A29" s="58" t="s">
        <v>248</v>
      </c>
    </row>
    <row r="30" spans="1:1">
      <c r="A30" s="58" t="s">
        <v>249</v>
      </c>
    </row>
    <row r="31" spans="1:1">
      <c r="A31" s="58" t="s">
        <v>250</v>
      </c>
    </row>
    <row r="32" spans="1:1">
      <c r="A32" s="58" t="s">
        <v>251</v>
      </c>
    </row>
    <row r="33" spans="1:1">
      <c r="A33" s="58" t="s">
        <v>252</v>
      </c>
    </row>
    <row r="34" spans="1:1">
      <c r="A34" s="58" t="s">
        <v>253</v>
      </c>
    </row>
    <row r="35" spans="1:1">
      <c r="A35" s="58" t="s">
        <v>254</v>
      </c>
    </row>
    <row r="36" spans="1:1">
      <c r="A36" s="58" t="s">
        <v>255</v>
      </c>
    </row>
    <row r="37" spans="1:1">
      <c r="A37" s="58" t="s">
        <v>256</v>
      </c>
    </row>
    <row r="38" spans="1:1">
      <c r="A38" s="58" t="s">
        <v>257</v>
      </c>
    </row>
    <row r="39" spans="1:1">
      <c r="A39" s="58" t="s">
        <v>258</v>
      </c>
    </row>
    <row r="40" spans="1:1">
      <c r="A40" s="58" t="s">
        <v>259</v>
      </c>
    </row>
    <row r="41" spans="1:1">
      <c r="A41" s="58" t="s">
        <v>260</v>
      </c>
    </row>
    <row r="42" spans="1:1">
      <c r="A42" s="58" t="s">
        <v>261</v>
      </c>
    </row>
    <row r="43" spans="1:1">
      <c r="A43" s="58" t="s">
        <v>262</v>
      </c>
    </row>
    <row r="44" spans="1:1">
      <c r="A44" s="58" t="s">
        <v>263</v>
      </c>
    </row>
    <row r="45" spans="1:1">
      <c r="A45" s="58" t="s">
        <v>264</v>
      </c>
    </row>
    <row r="46" spans="1:1">
      <c r="A46" s="58" t="s">
        <v>265</v>
      </c>
    </row>
    <row r="47" spans="1:1">
      <c r="A47" s="58" t="s">
        <v>266</v>
      </c>
    </row>
    <row r="48" spans="1:1">
      <c r="A48" s="58" t="s">
        <v>267</v>
      </c>
    </row>
    <row r="49" spans="1:1">
      <c r="A49" s="58" t="s">
        <v>268</v>
      </c>
    </row>
    <row r="50" spans="1:1">
      <c r="A50" s="58" t="s">
        <v>269</v>
      </c>
    </row>
    <row r="51" spans="1:1">
      <c r="A51" s="58" t="s">
        <v>270</v>
      </c>
    </row>
    <row r="52" spans="1:1">
      <c r="A52" s="58" t="s">
        <v>271</v>
      </c>
    </row>
    <row r="53" spans="1:1">
      <c r="A53" s="58"/>
    </row>
    <row r="54" spans="1:1">
      <c r="A54" s="58" t="s">
        <v>272</v>
      </c>
    </row>
    <row r="55" spans="1:1">
      <c r="A55" s="58" t="s">
        <v>273</v>
      </c>
    </row>
    <row r="56" spans="1:1">
      <c r="A56" s="58" t="s">
        <v>274</v>
      </c>
    </row>
    <row r="57" spans="1:1">
      <c r="A57" s="58" t="s">
        <v>275</v>
      </c>
    </row>
    <row r="58" spans="1:1">
      <c r="A58" s="58" t="s">
        <v>276</v>
      </c>
    </row>
    <row r="59" spans="1:1">
      <c r="A59" s="58" t="s">
        <v>277</v>
      </c>
    </row>
    <row r="60" spans="1:1">
      <c r="A60" s="58" t="s">
        <v>278</v>
      </c>
    </row>
    <row r="61" spans="1:1">
      <c r="A61" s="58" t="s">
        <v>279</v>
      </c>
    </row>
    <row r="62" spans="1:1">
      <c r="A62" s="58" t="s">
        <v>280</v>
      </c>
    </row>
    <row r="63" spans="1:1">
      <c r="A63" s="58" t="s">
        <v>281</v>
      </c>
    </row>
    <row r="64" spans="1:1">
      <c r="A64" s="58" t="s">
        <v>282</v>
      </c>
    </row>
    <row r="65" spans="1:1">
      <c r="A65" s="5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5086-5244-4615-834C-30CCCBCC7027}">
  <dimension ref="A1:A45"/>
  <sheetViews>
    <sheetView topLeftCell="A16" workbookViewId="0">
      <selection activeCell="A16" sqref="A16:C35"/>
    </sheetView>
  </sheetViews>
  <sheetFormatPr defaultRowHeight="14.5"/>
  <cols>
    <col min="1" max="1" width="8.7265625" customWidth="1"/>
  </cols>
  <sheetData>
    <row r="1" spans="1:1">
      <c r="A1" t="s">
        <v>313</v>
      </c>
    </row>
    <row r="2" spans="1:1">
      <c r="A2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5" spans="1:1">
      <c r="A15" t="s">
        <v>326</v>
      </c>
    </row>
    <row r="16" spans="1:1">
      <c r="A16" t="s">
        <v>327</v>
      </c>
    </row>
    <row r="17" spans="1:1">
      <c r="A17" t="s">
        <v>328</v>
      </c>
    </row>
    <row r="18" spans="1:1">
      <c r="A18" t="s">
        <v>329</v>
      </c>
    </row>
    <row r="19" spans="1:1">
      <c r="A19" t="s">
        <v>330</v>
      </c>
    </row>
    <row r="20" spans="1:1">
      <c r="A20" t="s">
        <v>331</v>
      </c>
    </row>
    <row r="21" spans="1:1">
      <c r="A21" t="s">
        <v>247</v>
      </c>
    </row>
    <row r="22" spans="1:1">
      <c r="A22" t="s">
        <v>332</v>
      </c>
    </row>
    <row r="23" spans="1:1">
      <c r="A23" t="s">
        <v>333</v>
      </c>
    </row>
    <row r="24" spans="1:1">
      <c r="A24" t="s">
        <v>334</v>
      </c>
    </row>
    <row r="25" spans="1:1">
      <c r="A25" t="s">
        <v>335</v>
      </c>
    </row>
    <row r="26" spans="1:1">
      <c r="A26" t="s">
        <v>336</v>
      </c>
    </row>
    <row r="27" spans="1:1">
      <c r="A27" t="s">
        <v>337</v>
      </c>
    </row>
    <row r="28" spans="1:1">
      <c r="A28" t="s">
        <v>338</v>
      </c>
    </row>
    <row r="29" spans="1:1">
      <c r="A29" t="s">
        <v>339</v>
      </c>
    </row>
    <row r="30" spans="1:1">
      <c r="A30" t="s">
        <v>340</v>
      </c>
    </row>
    <row r="31" spans="1:1">
      <c r="A31" t="s">
        <v>341</v>
      </c>
    </row>
    <row r="32" spans="1:1">
      <c r="A32" t="s">
        <v>342</v>
      </c>
    </row>
    <row r="33" spans="1:1">
      <c r="A33" t="s">
        <v>343</v>
      </c>
    </row>
    <row r="34" spans="1:1">
      <c r="A34" t="s">
        <v>344</v>
      </c>
    </row>
    <row r="35" spans="1:1">
      <c r="A35" t="s">
        <v>345</v>
      </c>
    </row>
    <row r="37" spans="1:1">
      <c r="A37" t="s">
        <v>346</v>
      </c>
    </row>
    <row r="38" spans="1:1">
      <c r="A38" t="s">
        <v>347</v>
      </c>
    </row>
    <row r="39" spans="1:1">
      <c r="A39" t="s">
        <v>348</v>
      </c>
    </row>
    <row r="40" spans="1:1">
      <c r="A40" t="s">
        <v>349</v>
      </c>
    </row>
    <row r="41" spans="1:1">
      <c r="A41" t="s">
        <v>350</v>
      </c>
    </row>
    <row r="42" spans="1:1">
      <c r="A42" t="s">
        <v>351</v>
      </c>
    </row>
    <row r="43" spans="1:1">
      <c r="A43" t="s">
        <v>352</v>
      </c>
    </row>
    <row r="44" spans="1:1">
      <c r="A44" t="s">
        <v>353</v>
      </c>
    </row>
    <row r="45" spans="1:1">
      <c r="A45" t="s">
        <v>354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</vt:i4>
      </vt:variant>
    </vt:vector>
  </HeadingPairs>
  <TitlesOfParts>
    <vt:vector size="16" baseType="lpstr">
      <vt:lpstr>Info</vt:lpstr>
      <vt:lpstr>A</vt:lpstr>
      <vt:lpstr>B </vt:lpstr>
      <vt:lpstr>C</vt:lpstr>
      <vt:lpstr>13 okt</vt:lpstr>
      <vt:lpstr>20 okt</vt:lpstr>
      <vt:lpstr>27 okt</vt:lpstr>
      <vt:lpstr>3 nov</vt:lpstr>
      <vt:lpstr>10 nov</vt:lpstr>
      <vt:lpstr>17 nov</vt:lpstr>
      <vt:lpstr>24 nov</vt:lpstr>
      <vt:lpstr>1 dec</vt:lpstr>
      <vt:lpstr> 8 dec</vt:lpstr>
      <vt:lpstr>15 dec</vt:lpstr>
      <vt:lpstr>22 dec</vt:lpstr>
      <vt:lpstr>'B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Gertjan</cp:lastModifiedBy>
  <cp:lastPrinted>2016-11-12T19:43:14Z</cp:lastPrinted>
  <dcterms:created xsi:type="dcterms:W3CDTF">2014-05-25T12:16:34Z</dcterms:created>
  <dcterms:modified xsi:type="dcterms:W3CDTF">2018-11-18T21:40:16Z</dcterms:modified>
</cp:coreProperties>
</file>